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B50B462D-D6B5-41C3-9354-5BDA99293A93}" xr6:coauthVersionLast="47" xr6:coauthVersionMax="47" xr10:uidLastSave="{00000000-0000-0000-0000-000000000000}"/>
  <bookViews>
    <workbookView xWindow="-108" yWindow="-108" windowWidth="23256" windowHeight="12576" xr2:uid="{0BC8FFE0-E2AE-462B-BD69-50A416DF6A2F}"/>
  </bookViews>
  <sheets>
    <sheet name="ND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7" i="1" l="1"/>
  <c r="D527" i="1"/>
  <c r="C527" i="1"/>
  <c r="E501" i="1"/>
  <c r="E509" i="1" s="1"/>
  <c r="E482" i="1"/>
  <c r="E469" i="1"/>
  <c r="E462" i="1"/>
  <c r="C449" i="1"/>
  <c r="C443" i="1"/>
  <c r="D435" i="1"/>
  <c r="C435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D411" i="1"/>
  <c r="C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D368" i="1"/>
  <c r="C368" i="1"/>
  <c r="E366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68" i="1" s="1"/>
  <c r="C343" i="1"/>
  <c r="C273" i="1"/>
  <c r="C215" i="1"/>
  <c r="C207" i="1"/>
  <c r="C225" i="1" s="1"/>
  <c r="C199" i="1"/>
  <c r="F191" i="1"/>
  <c r="E191" i="1"/>
  <c r="D191" i="1"/>
  <c r="C191" i="1"/>
  <c r="C167" i="1"/>
  <c r="C157" i="1"/>
  <c r="E149" i="1"/>
  <c r="D149" i="1"/>
  <c r="C149" i="1"/>
  <c r="E147" i="1"/>
  <c r="E143" i="1"/>
  <c r="D138" i="1"/>
  <c r="C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38" i="1" s="1"/>
  <c r="E119" i="1"/>
  <c r="D118" i="1"/>
  <c r="C118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D89" i="1"/>
  <c r="D139" i="1" s="1"/>
  <c r="C89" i="1"/>
  <c r="E87" i="1"/>
  <c r="E86" i="1"/>
  <c r="C78" i="1"/>
  <c r="C69" i="1"/>
  <c r="C58" i="1"/>
  <c r="D47" i="1"/>
  <c r="C45" i="1"/>
  <c r="C43" i="1"/>
  <c r="C41" i="1"/>
  <c r="F39" i="1"/>
  <c r="F47" i="1" s="1"/>
  <c r="E39" i="1"/>
  <c r="E47" i="1" s="1"/>
  <c r="E35" i="1"/>
  <c r="D35" i="1"/>
  <c r="C35" i="1"/>
  <c r="E23" i="1"/>
  <c r="C23" i="1"/>
  <c r="E118" i="1" l="1"/>
  <c r="E139" i="1" s="1"/>
  <c r="E411" i="1"/>
  <c r="E475" i="1"/>
  <c r="E89" i="1"/>
  <c r="C139" i="1"/>
  <c r="E435" i="1"/>
  <c r="C451" i="1"/>
  <c r="C39" i="1"/>
  <c r="C47" i="1" s="1"/>
</calcChain>
</file>

<file path=xl/sharedStrings.xml><?xml version="1.0" encoding="utf-8"?>
<sst xmlns="http://schemas.openxmlformats.org/spreadsheetml/2006/main" count="434" uniqueCount="382">
  <si>
    <t xml:space="preserve">NOTAS A LOS ESTADOS FINANCIEROS </t>
  </si>
  <si>
    <t>Al 30 de junio del 2021</t>
  </si>
  <si>
    <t>Ente Público:</t>
  </si>
  <si>
    <t>UNIVERSIDAD POLITÉCNICA DE JUVENTINO ROSAS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</si>
  <si>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</si>
  <si>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</si>
  <si>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</si>
  <si>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</si>
  <si>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</si>
  <si>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</si>
  <si>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</si>
  <si>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</si>
  <si>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</si>
  <si>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</si>
  <si>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</si>
  <si>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</si>
  <si>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</si>
  <si>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</si>
  <si>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</si>
  <si>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</si>
  <si>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</si>
  <si>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</si>
  <si>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</si>
  <si>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</si>
  <si>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</si>
  <si>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</si>
  <si>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</si>
  <si>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</si>
  <si>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</si>
  <si>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</si>
  <si>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</si>
  <si>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</si>
  <si>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</si>
  <si>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</si>
  <si>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</si>
  <si>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</si>
  <si>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</si>
  <si>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</si>
  <si>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</si>
  <si>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</si>
  <si>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</si>
  <si>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</si>
  <si>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</si>
  <si>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</si>
  <si>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</si>
  <si>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</si>
  <si>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</si>
  <si>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</si>
  <si>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</si>
  <si>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1233058300  EDIFICIOS NO HABITACIONALES</t>
  </si>
  <si>
    <t>1233583001  EDIFICIOS A VALOR HISTORICO</t>
  </si>
  <si>
    <t>1236262200  EDIFICACIÓN NO HABITACIONAL</t>
  </si>
  <si>
    <t>1230   BIENES INMUEBLES, INFRAESTRUCTURA</t>
  </si>
  <si>
    <t>1241151100  MUEBLES DE OFICINA Y ESTANTERÍA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</si>
  <si>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</si>
  <si>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</si>
  <si>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</si>
  <si>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</si>
  <si>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</si>
  <si>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</si>
  <si>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EQUIPO Y APARATOS AUDIOVISUALES</t>
  </si>
  <si>
    <t>1242352300  CÁMARAS FOTOGRÁFICAS Y DE VIDEO</t>
  </si>
  <si>
    <t>1242952900  OTRO MOBIL. 2011</t>
  </si>
  <si>
    <t>1243153100  EQUIPO MÉDICO Y DE LABORATORIO</t>
  </si>
  <si>
    <t>1243153101  EQ. MÉDICO 2010</t>
  </si>
  <si>
    <t>1244154100  VEHÍCULOS Y EQUIPO TERRESTRE 2011</t>
  </si>
  <si>
    <t>1244154101  AUTOMÓVILES Y CAMIONES 2010</t>
  </si>
  <si>
    <t>1244954900  OTROS EQUIPOS DE TRANSPORTES</t>
  </si>
  <si>
    <t>1245055100  EQUIPO DE DEFENSA Y SEGURIDAD</t>
  </si>
  <si>
    <t>1246156101  MAQ. Y EQUIPO 2010</t>
  </si>
  <si>
    <t>1246256200  MAQUINARIA Y EQUIPO INDUSTRIAL</t>
  </si>
  <si>
    <t>1246456400  SISTEMAS DE AIRE ACO</t>
  </si>
  <si>
    <t>1246556500  EQ. COMUNICACI 2011</t>
  </si>
  <si>
    <t>1246556501  EQ. COMUNICACI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</si>
  <si>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</si>
  <si>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</si>
  <si>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</si>
  <si>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</si>
  <si>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</t>
  </si>
  <si>
    <t>1247151300  BIEN. ARTÍSTICO 2011</t>
  </si>
  <si>
    <t>1247151301  BIEN. ARTÍSTICO 2010</t>
  </si>
  <si>
    <t>1240   BIENES MUEBLES</t>
  </si>
  <si>
    <t>1261258301  DEP. ACUM. DE EDIFIC</t>
  </si>
  <si>
    <t>1263151101  MUEBLES DE OFICINA Y</t>
  </si>
  <si>
    <t>1263151201  "MUEBLES, EXCEPTO DE</t>
  </si>
  <si>
    <t>1263151301  "BIENES ARTÍSTICOS,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</si>
  <si>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</si>
  <si>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</si>
  <si>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</si>
  <si>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</si>
  <si>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</si>
  <si>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</si>
  <si>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</si>
  <si>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1263454901  OTROS EQUIPOS DE TRANSPORTE 2010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</si>
  <si>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</si>
  <si>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</si>
  <si>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</si>
  <si>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</si>
  <si>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</si>
  <si>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</si>
  <si>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</si>
  <si>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</si>
  <si>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</si>
  <si>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</si>
  <si>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</si>
  <si>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</si>
  <si>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</si>
  <si>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</si>
  <si>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</si>
  <si>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</si>
  <si>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</si>
  <si>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2111401003  APORTACION PATRONAL IMSS</t>
  </si>
  <si>
    <t>2111401004  APORTACION PATRONAL INFONAVIT</t>
  </si>
  <si>
    <t>2111401005  APORTACION PATRONAL SAR</t>
  </si>
  <si>
    <t>2117101003  ISR SALARIOS POR PAGAR</t>
  </si>
  <si>
    <t>2117101012  ISR POR PAGAR RET. HONORARIOS</t>
  </si>
  <si>
    <t>2117102004  CEDULAR HONORARIOS A PAGAR</t>
  </si>
  <si>
    <t>2117202004  APORTACIÓN TRABAJADOR IMSS</t>
  </si>
  <si>
    <t>2117202005  AMORTIZACION CREDITO INFONAVIT</t>
  </si>
  <si>
    <t>2117301003  IVA TRASLADADO</t>
  </si>
  <si>
    <t>2117301007  IVA  POR PAGAR</t>
  </si>
  <si>
    <t>2117502102  IMPUESTO NOMINAS A PAGAR</t>
  </si>
  <si>
    <t>2117917001  "OTROS, UNIFORMES, A</t>
  </si>
  <si>
    <t>2117918001  DIVO 5% AL MILLAR</t>
  </si>
  <si>
    <t>2117919003  DESCUENTO POR TELEFONÍA</t>
  </si>
  <si>
    <t>2119904005  CXP POR REMANENTES</t>
  </si>
  <si>
    <t>2119904008  CXP REMANENTE EN SOL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</si>
  <si>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</si>
  <si>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</si>
  <si>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</si>
  <si>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</si>
  <si>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</si>
  <si>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</si>
  <si>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</si>
  <si>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</si>
  <si>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</si>
  <si>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</si>
  <si>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</si>
  <si>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</si>
  <si>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</si>
  <si>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4173730205  CURSOS DE IDIOMAS</t>
  </si>
  <si>
    <t>4173730206  CURSOS OTROS</t>
  </si>
  <si>
    <t>4173730501  GESTORIA DE TITULACION</t>
  </si>
  <si>
    <t>4173730503  GESTORÍA POR CERTIFICACIÓN</t>
  </si>
  <si>
    <t>4173730602  REEXPEDICION DE CREDENCIAL</t>
  </si>
  <si>
    <t>4173730901  POR CONCEPTO DE FICHAS</t>
  </si>
  <si>
    <t>4173730910  APOYO ECONÓMICO PARA</t>
  </si>
  <si>
    <t>4173732101  INSCRIPCI A LIC CUAT</t>
  </si>
  <si>
    <t>4173732106  EXAMEN EXTRAORDINARIO POR MATERIA</t>
  </si>
  <si>
    <t>4173732107  EXAMEN ESPECIAL POR MATERIA</t>
  </si>
  <si>
    <t>4173732109  CERT PAR O TOT D EST</t>
  </si>
  <si>
    <t>4173732110  CONSTANCIAS DE ESTUDIOS</t>
  </si>
  <si>
    <t>4173732111  EQUIVALENCIAS DE ESTUDIOS</t>
  </si>
  <si>
    <t>4173732112  ACREDITACION POR COMPETENCIAS</t>
  </si>
  <si>
    <t>4173735106  CUOTAS DE RECUPERACIÓN CONGRESOS</t>
  </si>
  <si>
    <t>4173 Ingr.Vta de Bienes/Servicios Org.</t>
  </si>
  <si>
    <t>4170 Ingresos por Venta de Bienes y Serv</t>
  </si>
  <si>
    <t>INGRESOS DE GESTION</t>
  </si>
  <si>
    <t>4213831000  FEDERALES SERVICIOS PEERSONALES</t>
  </si>
  <si>
    <t>4213832000  FED. MAT. Y SUMINIST</t>
  </si>
  <si>
    <t>4213833000  FEDERALES SERVICIOS GENERALES</t>
  </si>
  <si>
    <t>4213 Convenios</t>
  </si>
  <si>
    <t>4210 Participaciones y Aportaciones</t>
  </si>
  <si>
    <t>4221911100  ESTATAL SERVICIOS PERSONALES</t>
  </si>
  <si>
    <t>4221911200  ESTATAL MATERIALES Y SUMINISTROS</t>
  </si>
  <si>
    <t>4221911300  ESTATAL SERVICIOS GENERALES</t>
  </si>
  <si>
    <t>4221 Trans. Internas y Asig. al Secto</t>
  </si>
  <si>
    <t>4220 Transferencias, Asignaciones, Subs.</t>
  </si>
  <si>
    <t>PARTICIPACIONES, APORTACIONES</t>
  </si>
  <si>
    <t>ERA-02 OTROS INGRESOS Y BENEFICIOS</t>
  </si>
  <si>
    <t>4399 Otros Ingresos y Beneficios Varios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</si>
  <si>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</si>
  <si>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</si>
  <si>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</si>
  <si>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</si>
  <si>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</si>
  <si>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</si>
  <si>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5113132000  PRIMAS DE VACAS., D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</si>
  <si>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</si>
  <si>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</si>
  <si>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</si>
  <si>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</si>
  <si>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5115154000  PRESTACIONES CONTRACTUALES</t>
  </si>
  <si>
    <t>5121211000  MATERIALES Y ÚTILES DE OFICINA</t>
  </si>
  <si>
    <t>5121212000  MATERIALES Y UTILES</t>
  </si>
  <si>
    <t>5121214000  MAT.,UTILES Y EQUIPO</t>
  </si>
  <si>
    <t>5121215000  MATERIAL IMPRESO E I</t>
  </si>
  <si>
    <t>5121216000  MATERIAL DE LIMPIEZA</t>
  </si>
  <si>
    <t>5121217000  MATERIALES Y ÚTILES DE ENSEÑANZA</t>
  </si>
  <si>
    <t>5122221000  ALIMENTACIÓN DE PERSONAS</t>
  </si>
  <si>
    <t>5123236000  PROD. METAL. NO</t>
  </si>
  <si>
    <t>5123239000  OT. PROD. AMP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</si>
  <si>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</si>
  <si>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</si>
  <si>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</si>
  <si>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</si>
  <si>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5125252000  FERTILIZANTES, PESTI</t>
  </si>
  <si>
    <t>5125254000  MATERIALES, ACCESOR</t>
  </si>
  <si>
    <t>5125255000  MAT., ACCESORIOS Y</t>
  </si>
  <si>
    <t>5125256000  FIB. SINTET. HULE</t>
  </si>
  <si>
    <t>5125259000  OTROS PRODUCTOS QUÍMICOS</t>
  </si>
  <si>
    <t>5126261000  COMBUSTIBLES, LUBRI</t>
  </si>
  <si>
    <t>5127273000  ARTÍCULOS DEPORTIVOS</t>
  </si>
  <si>
    <t>5129291000  HERRAMIENTAS MENORES</t>
  </si>
  <si>
    <t>5129292000  REFACCIONES, ACCESO</t>
  </si>
  <si>
    <t>5129293000  REF. A. EQ. EDU Y R</t>
  </si>
  <si>
    <t>5129294000  REFACCIONES Y ACCESO</t>
  </si>
  <si>
    <t>5129295000  REF. MÉD. Y LAB.</t>
  </si>
  <si>
    <t>5129296000  REF. EQ. TRANSP.</t>
  </si>
  <si>
    <t>5129299000  REF. OT. BIE. MUEB.</t>
  </si>
  <si>
    <t>5131311000  SERVICIO DE ENERGÍA ELÉCTRICA</t>
  </si>
  <si>
    <t>5131313000  SERVICIO DE AGUA POTABLE</t>
  </si>
  <si>
    <t>5131314000  TELEFONÍA TRADICIONAL</t>
  </si>
  <si>
    <t>5131317000  SERV. ACCESO A INTE</t>
  </si>
  <si>
    <t>5131318000  SERVICIOS POSTALES Y TELEGRAFICOS</t>
  </si>
  <si>
    <t>5132327000  ARRE. ACT. INTANG</t>
  </si>
  <si>
    <t>5133331000  SERVS. LEGALES, DE</t>
  </si>
  <si>
    <t>5133336000  SERVS. APOYO ADMVO.</t>
  </si>
  <si>
    <t>5133338000  SERVICIOS DE VIGILANCIA</t>
  </si>
  <si>
    <t>5134341000  SERVICIOS FINANCIEROS Y BANCARIOS</t>
  </si>
  <si>
    <t>5134347000  FLETES Y MANIOBRAS</t>
  </si>
  <si>
    <t>5134349000  SERV. FIN., BANCA.</t>
  </si>
  <si>
    <t>5135351000  CONSERV. Y MANTENIMI</t>
  </si>
  <si>
    <t>5135355000  REPAR. Y MTTO. DE EQ</t>
  </si>
  <si>
    <t>5135358000  SERVICIOS DE LIMPIEZ</t>
  </si>
  <si>
    <t>5135359000  SERVICIOS DE JARDINE</t>
  </si>
  <si>
    <t>5136361100  DIFUSION POR RADIO,</t>
  </si>
  <si>
    <t>5136361200  DIFUSION POR MEDIOS ALTERNATIVOS</t>
  </si>
  <si>
    <t>5136366000  SERV. CRE INTERNET</t>
  </si>
  <si>
    <t>5137372000  PASAJES TERRESTRES</t>
  </si>
  <si>
    <t>5137375000  VIATICOS EN EL PAIS</t>
  </si>
  <si>
    <t>5137379000  OT. SER. TRASLADO</t>
  </si>
  <si>
    <t>5138382000  GASTOS DE ORDEN SOCIAL Y CULTURAL</t>
  </si>
  <si>
    <t>5138385000  GASTOS  DE REPRESENTACION</t>
  </si>
  <si>
    <t>5139392000  OTROS IMPUESTOS Y DERECHOS</t>
  </si>
  <si>
    <t>5139398000  IMPUESTO DE NOMINA</t>
  </si>
  <si>
    <t>5242442000  BECAS O. AYUDA</t>
  </si>
  <si>
    <t>100</t>
  </si>
  <si>
    <t>III) NOTAS AL ESTADO DE VARIACIÓN A LA HACIEDA PÚBLICA</t>
  </si>
  <si>
    <t>VHP-01 PATRIMONIO CONTRIBUIDO</t>
  </si>
  <si>
    <t>MODIFICACION</t>
  </si>
  <si>
    <t>3110000002  BAJA DE ACTIVO FIJO</t>
  </si>
  <si>
    <t>3111825205  FAM EDU SUPERIOR BIE</t>
  </si>
  <si>
    <t>3111825206  FAM EDU SUPERIOR OBRA PUBLICA</t>
  </si>
  <si>
    <t>3111825216  INT. FAM EDUC S OB P</t>
  </si>
  <si>
    <t>3111835000  CONVENIO BIENES MUEB</t>
  </si>
  <si>
    <t>3113825205  FAM EDU SUP EJE ANT</t>
  </si>
  <si>
    <t>3113825206  FAM EDU SUP EJE ANT OBRA PUBLICA</t>
  </si>
  <si>
    <t>3113828005  FAFEF BIENES MUEBLES</t>
  </si>
  <si>
    <t>3113835000  CONVENIO EJE ANT BIENES MUEBLES</t>
  </si>
  <si>
    <t>3113836000  CONVENIO EJE ANT OBRA PUBLICA</t>
  </si>
  <si>
    <t>3113915000  ESTATALES EJE ANT BIENES MUEBLES</t>
  </si>
  <si>
    <t>3113916000  ESTATALES EJE ANT OBRA PÚBLICA</t>
  </si>
  <si>
    <t>3113924205  MUNICIPAL EJE ANT BIENES MUEBLES</t>
  </si>
  <si>
    <t>3114825205  APLICACIÓN FAM EDU S</t>
  </si>
  <si>
    <t>3114836000  APLICACIÓN CONVENIO</t>
  </si>
  <si>
    <t>3115101001  REASIGNACIÓN BIENES</t>
  </si>
  <si>
    <t>3120000002  DONACIONES DE BIENES</t>
  </si>
  <si>
    <t>VHP-02 PATRIMONIO GENERADO</t>
  </si>
  <si>
    <t>3210 Resultado del Ejercicio (Ahorro/Des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</si>
  <si>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</si>
  <si>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</si>
  <si>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</si>
  <si>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</si>
  <si>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</si>
  <si>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</si>
  <si>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3220000023  RESULTADO DEL EJERCICIO 2015</t>
  </si>
  <si>
    <t>3220000024  RESULTADO DEL EJERCICIO 2016</t>
  </si>
  <si>
    <t>3220000025  RESULTADO DEL EJERCICIO 2017</t>
  </si>
  <si>
    <t>3220000026  RESULTADO DEL EJERCICIO 2018</t>
  </si>
  <si>
    <t>3220000027  RESULTADO DEL EJERCICIO 2019</t>
  </si>
  <si>
    <t>3220000028  RESULTADO DEL EJERCICIO 2020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</si>
  <si>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</si>
  <si>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</si>
  <si>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</si>
  <si>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</si>
  <si>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</si>
  <si>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3220690211  APLICACIÓN DE REMANENTE PROPIO</t>
  </si>
  <si>
    <t>3220690212  APLICACIÓN DE REMANENTE FEDERAL</t>
  </si>
  <si>
    <t>3220690213  APLICACIÓN DE REMANE</t>
  </si>
  <si>
    <t>3220790201  APLICACIÓN DE REMANENTE PROPIO</t>
  </si>
  <si>
    <t>3221792001  REMANENTE CIERRE RECURSOS PROPIOS</t>
  </si>
  <si>
    <t>3221792002   REM REFRENDO RECURS</t>
  </si>
  <si>
    <t>3221793001  REM CIERRE EST LIBRE</t>
  </si>
  <si>
    <t>3221793002   REM REFRENDO ESTATA</t>
  </si>
  <si>
    <t>3221793004  REM APLICA ESTATAL L</t>
  </si>
  <si>
    <t>3221794004  REM AP EST ETIQUE SF</t>
  </si>
  <si>
    <t>3221795001  REM CIERRE CONVENIOS</t>
  </si>
  <si>
    <t>3221795002   REM REFRENDO CONVEN</t>
  </si>
  <si>
    <t>3221796001  REMANENTE CIERRE RAMO 33</t>
  </si>
  <si>
    <t>3221796002   REMANENTE REFRENDO RAMO 33</t>
  </si>
  <si>
    <t>3221797002  REM REFRENDO REC INT</t>
  </si>
  <si>
    <t>3221797004  REM APLICA REC INTER</t>
  </si>
  <si>
    <t>SUB TOTAL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</si>
  <si>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</si>
  <si>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</si>
  <si>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</si>
  <si>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</si>
  <si>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</si>
  <si>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1112102005  INGRESOS PROPIOS 179</t>
  </si>
  <si>
    <t>1112102009  BANCOMER 187106785 PROMEP</t>
  </si>
  <si>
    <t>1112102015  BANCOMER 0198260206 PROD - APROV</t>
  </si>
  <si>
    <t>1112102020  BANCOMER 0109813330</t>
  </si>
  <si>
    <t>1112102023  BANCOMER 0110354910</t>
  </si>
  <si>
    <t>1112102036  BANCOMER 0114349377 ESTATAL 2020</t>
  </si>
  <si>
    <t>1112102038  BANCOMER 0115761891 PROFEXCE 2020</t>
  </si>
  <si>
    <t>1112102040  BANCOMER 0116222730 ESTATAL 2021</t>
  </si>
  <si>
    <t>1112102041  BANCOMER 0116377254 FEDERAL 2021</t>
  </si>
  <si>
    <t>1112102042  BANCOMER 0116570771 FAM 2021</t>
  </si>
  <si>
    <t>1112106001  BAJIO 189331840101</t>
  </si>
  <si>
    <t>EFE-02 ADQ. BIENES MUEBLES E INMUEBLES</t>
  </si>
  <si>
    <t>% SUB</t>
  </si>
  <si>
    <t>1233 Edificios no Habitacionales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</si>
  <si>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</si>
  <si>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</si>
  <si>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</si>
  <si>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</si>
  <si>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</si>
  <si>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1244 Equipo de Transporte</t>
  </si>
  <si>
    <t>1246 Maquinaria, Otros Equipos y Herrami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</si>
  <si>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</si>
  <si>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</si>
  <si>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</si>
  <si>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</si>
  <si>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30 de junio de 2021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</si>
  <si>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</si>
  <si>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</si>
  <si>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</si>
  <si>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</si>
  <si>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</si>
  <si>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</si>
  <si>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</si>
  <si>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</si>
  <si>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</si>
  <si>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</si>
  <si>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</si>
  <si>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</si>
  <si>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</si>
  <si>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</si>
  <si>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</si>
  <si>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</si>
  <si>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</si>
  <si>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</si>
  <si>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</si>
  <si>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</si>
  <si>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</si>
  <si>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</si>
  <si>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</si>
  <si>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</si>
  <si>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</si>
  <si>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</si>
  <si>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</si>
  <si>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</si>
  <si>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</si>
  <si>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</si>
  <si>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</si>
  <si>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</si>
  <si>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</si>
  <si>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</si>
  <si>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</si>
  <si>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</si>
  <si>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</si>
  <si>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</si>
  <si>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</si>
  <si>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</si>
  <si>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</si>
  <si>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</si>
  <si>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</si>
  <si>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</si>
  <si>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</si>
  <si>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</si>
  <si>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8110000001  LEY DE INGRESOS ESTIMADA</t>
  </si>
  <si>
    <t>8120000001  LEY DE INGRESOS POR EJECUTAR</t>
  </si>
  <si>
    <t>8130000001  MOD LEY INGRESO ESTIMADO</t>
  </si>
  <si>
    <t>8150000001  LEY DE INGRESOS RECAUDADA</t>
  </si>
  <si>
    <t>8210000001  PTTO EGRESOS APROBADO</t>
  </si>
  <si>
    <t>8220000001  PTTO EGRESOS POR EJERCER</t>
  </si>
  <si>
    <t>8230000001  MOD PTTO EGRESO APROBADO</t>
  </si>
  <si>
    <t>8240000001  PTTO EGRESOS COMPROMETIDO</t>
  </si>
  <si>
    <t>8250000001  PTTO EGRESOS DEVENGADO</t>
  </si>
  <si>
    <t>8270000001  PTTO EGRESOS PAGADO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</si>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</sst>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;\-#,##0;&quot; &quot;"/>
  </numFmts>
  <fonts count="14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</cellStyleXfs>
  <cellXfs count="158">
    <xf numFmtId="0" fontId="0" fillId="0" borderId="0" xfId="0"/>
    <xf numFmtId="0" fontId="2" fillId="2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Protection="1">
      <protection locked="0"/>
    </xf>
    <xf numFmtId="0" fontId="5" fillId="2" borderId="0" xfId="0" applyFont="1" applyFill="1"/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8" fillId="2" borderId="0" xfId="0" applyFont="1" applyFill="1"/>
    <xf numFmtId="0" fontId="4" fillId="2" borderId="0" xfId="0" applyFont="1" applyFill="1"/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/>
    </xf>
    <xf numFmtId="164" fontId="2" fillId="2" borderId="2" xfId="0" applyNumberFormat="1" applyFont="1" applyFill="1" applyBorder="1"/>
    <xf numFmtId="49" fontId="3" fillId="2" borderId="3" xfId="0" applyNumberFormat="1" applyFont="1" applyFill="1" applyBorder="1" applyAlignment="1">
      <alignment horizontal="left"/>
    </xf>
    <xf numFmtId="164" fontId="2" fillId="2" borderId="3" xfId="0" applyNumberFormat="1" applyFont="1" applyFill="1" applyBorder="1"/>
    <xf numFmtId="49" fontId="3" fillId="2" borderId="4" xfId="0" applyNumberFormat="1" applyFont="1" applyFill="1" applyBorder="1" applyAlignment="1">
      <alignment horizontal="left"/>
    </xf>
    <xf numFmtId="164" fontId="2" fillId="2" borderId="4" xfId="0" applyNumberFormat="1" applyFont="1" applyFill="1" applyBorder="1"/>
    <xf numFmtId="0" fontId="9" fillId="2" borderId="0" xfId="0" applyFont="1" applyFill="1"/>
    <xf numFmtId="49" fontId="3" fillId="2" borderId="0" xfId="0" applyNumberFormat="1" applyFont="1" applyFill="1" applyAlignment="1">
      <alignment horizontal="center" vertical="center"/>
    </xf>
    <xf numFmtId="49" fontId="3" fillId="0" borderId="3" xfId="0" applyNumberFormat="1" applyFont="1" applyBorder="1" applyAlignment="1">
      <alignment horizontal="left"/>
    </xf>
    <xf numFmtId="4" fontId="2" fillId="0" borderId="0" xfId="0" applyNumberFormat="1" applyFont="1"/>
    <xf numFmtId="164" fontId="2" fillId="0" borderId="3" xfId="0" applyNumberFormat="1" applyFont="1" applyBorder="1"/>
    <xf numFmtId="49" fontId="3" fillId="0" borderId="4" xfId="0" applyNumberFormat="1" applyFont="1" applyBorder="1" applyAlignment="1">
      <alignment horizontal="left"/>
    </xf>
    <xf numFmtId="164" fontId="2" fillId="0" borderId="4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49" fontId="3" fillId="2" borderId="0" xfId="0" applyNumberFormat="1" applyFont="1" applyFill="1" applyAlignment="1">
      <alignment horizontal="left"/>
    </xf>
    <xf numFmtId="164" fontId="2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left"/>
    </xf>
    <xf numFmtId="164" fontId="2" fillId="2" borderId="6" xfId="0" applyNumberFormat="1" applyFont="1" applyFill="1" applyBorder="1"/>
    <xf numFmtId="49" fontId="3" fillId="2" borderId="7" xfId="0" applyNumberFormat="1" applyFont="1" applyFill="1" applyBorder="1" applyAlignment="1">
      <alignment horizontal="left"/>
    </xf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164" fontId="3" fillId="3" borderId="10" xfId="0" applyNumberFormat="1" applyFont="1" applyFill="1" applyBorder="1"/>
    <xf numFmtId="164" fontId="3" fillId="3" borderId="11" xfId="0" applyNumberFormat="1" applyFont="1" applyFill="1" applyBorder="1"/>
    <xf numFmtId="164" fontId="3" fillId="3" borderId="12" xfId="0" applyNumberFormat="1" applyFont="1" applyFill="1" applyBorder="1"/>
    <xf numFmtId="164" fontId="3" fillId="2" borderId="0" xfId="0" applyNumberFormat="1" applyFont="1" applyFill="1"/>
    <xf numFmtId="49" fontId="3" fillId="3" borderId="10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/>
    </xf>
    <xf numFmtId="164" fontId="2" fillId="0" borderId="2" xfId="0" applyNumberFormat="1" applyFont="1" applyBorder="1"/>
    <xf numFmtId="49" fontId="5" fillId="2" borderId="3" xfId="0" applyNumberFormat="1" applyFont="1" applyFill="1" applyBorder="1" applyAlignment="1">
      <alignment horizontal="left"/>
    </xf>
    <xf numFmtId="4" fontId="4" fillId="0" borderId="3" xfId="0" applyNumberFormat="1" applyFont="1" applyBorder="1"/>
    <xf numFmtId="4" fontId="4" fillId="0" borderId="0" xfId="0" applyNumberFormat="1" applyFont="1"/>
    <xf numFmtId="164" fontId="4" fillId="2" borderId="3" xfId="0" applyNumberFormat="1" applyFont="1" applyFill="1" applyBorder="1"/>
    <xf numFmtId="164" fontId="4" fillId="0" borderId="3" xfId="0" applyNumberFormat="1" applyFont="1" applyBorder="1"/>
    <xf numFmtId="164" fontId="4" fillId="0" borderId="4" xfId="0" applyNumberFormat="1" applyFont="1" applyBorder="1"/>
    <xf numFmtId="43" fontId="4" fillId="3" borderId="1" xfId="1" applyFont="1" applyFill="1" applyBorder="1"/>
    <xf numFmtId="0" fontId="2" fillId="3" borderId="1" xfId="0" applyFont="1" applyFill="1" applyBorder="1"/>
    <xf numFmtId="165" fontId="2" fillId="2" borderId="0" xfId="0" applyNumberFormat="1" applyFont="1" applyFill="1"/>
    <xf numFmtId="0" fontId="2" fillId="0" borderId="4" xfId="0" applyFont="1" applyBorder="1"/>
    <xf numFmtId="43" fontId="3" fillId="3" borderId="1" xfId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4" fillId="3" borderId="2" xfId="3" applyFont="1" applyFill="1" applyBorder="1" applyAlignment="1">
      <alignment horizontal="left" vertical="center" wrapText="1"/>
    </xf>
    <xf numFmtId="4" fontId="4" fillId="3" borderId="2" xfId="4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0" fontId="2" fillId="0" borderId="2" xfId="0" applyFont="1" applyBorder="1" applyAlignment="1">
      <alignment wrapText="1"/>
    </xf>
    <xf numFmtId="4" fontId="2" fillId="0" borderId="2" xfId="0" applyNumberFormat="1" applyFont="1" applyBorder="1"/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4" fontId="2" fillId="0" borderId="3" xfId="4" applyNumberFormat="1" applyFont="1" applyBorder="1" applyAlignment="1"/>
    <xf numFmtId="0" fontId="2" fillId="2" borderId="5" xfId="0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4" xfId="0" applyFont="1" applyFill="1" applyBorder="1"/>
    <xf numFmtId="4" fontId="4" fillId="3" borderId="1" xfId="4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2" fillId="0" borderId="6" xfId="0" applyNumberFormat="1" applyFont="1" applyBorder="1"/>
    <xf numFmtId="43" fontId="3" fillId="3" borderId="1" xfId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wrapText="1"/>
    </xf>
    <xf numFmtId="4" fontId="2" fillId="0" borderId="15" xfId="4" applyNumberFormat="1" applyFont="1" applyFill="1" applyBorder="1" applyAlignment="1">
      <alignment wrapText="1"/>
    </xf>
    <xf numFmtId="4" fontId="2" fillId="0" borderId="2" xfId="4" applyNumberFormat="1" applyFont="1" applyFill="1" applyBorder="1" applyAlignment="1">
      <alignment wrapText="1"/>
    </xf>
    <xf numFmtId="49" fontId="2" fillId="0" borderId="5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wrapText="1"/>
    </xf>
    <xf numFmtId="4" fontId="2" fillId="0" borderId="0" xfId="4" applyNumberFormat="1" applyFont="1" applyFill="1" applyBorder="1" applyAlignment="1">
      <alignment wrapText="1"/>
    </xf>
    <xf numFmtId="4" fontId="2" fillId="0" borderId="3" xfId="4" applyNumberFormat="1" applyFont="1" applyFill="1" applyBorder="1" applyAlignment="1">
      <alignment wrapText="1"/>
    </xf>
    <xf numFmtId="49" fontId="2" fillId="0" borderId="7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wrapText="1"/>
    </xf>
    <xf numFmtId="4" fontId="2" fillId="0" borderId="8" xfId="4" applyNumberFormat="1" applyFont="1" applyFill="1" applyBorder="1" applyAlignment="1">
      <alignment wrapText="1"/>
    </xf>
    <xf numFmtId="4" fontId="2" fillId="0" borderId="4" xfId="4" applyNumberFormat="1" applyFont="1" applyFill="1" applyBorder="1" applyAlignment="1">
      <alignment wrapText="1"/>
    </xf>
    <xf numFmtId="0" fontId="2" fillId="3" borderId="1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49" fontId="3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49" fontId="3" fillId="3" borderId="2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/>
    <xf numFmtId="0" fontId="4" fillId="3" borderId="1" xfId="3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/>
    </xf>
    <xf numFmtId="164" fontId="2" fillId="0" borderId="0" xfId="0" applyNumberFormat="1" applyFont="1"/>
    <xf numFmtId="164" fontId="3" fillId="3" borderId="1" xfId="0" applyNumberFormat="1" applyFont="1" applyFill="1" applyBorder="1"/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0" fontId="2" fillId="0" borderId="3" xfId="0" applyFont="1" applyBorder="1"/>
    <xf numFmtId="4" fontId="2" fillId="0" borderId="0" xfId="2" applyNumberFormat="1" applyFont="1"/>
    <xf numFmtId="4" fontId="2" fillId="0" borderId="8" xfId="2" applyNumberFormat="1" applyFont="1" applyBorder="1"/>
    <xf numFmtId="0" fontId="2" fillId="0" borderId="2" xfId="0" applyFont="1" applyBorder="1"/>
    <xf numFmtId="4" fontId="2" fillId="0" borderId="15" xfId="2" applyNumberFormat="1" applyFont="1" applyBorder="1"/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4" fillId="3" borderId="2" xfId="3" applyFont="1" applyFill="1" applyBorder="1" applyAlignment="1">
      <alignment horizontal="center" vertical="center" wrapText="1"/>
    </xf>
    <xf numFmtId="164" fontId="2" fillId="2" borderId="16" xfId="0" applyNumberFormat="1" applyFont="1" applyFill="1" applyBorder="1"/>
    <xf numFmtId="0" fontId="4" fillId="3" borderId="1" xfId="3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vertical="center"/>
    </xf>
    <xf numFmtId="49" fontId="5" fillId="0" borderId="5" xfId="0" applyNumberFormat="1" applyFont="1" applyBorder="1" applyAlignment="1">
      <alignment horizontal="left"/>
    </xf>
    <xf numFmtId="166" fontId="2" fillId="0" borderId="3" xfId="0" applyNumberFormat="1" applyFont="1" applyBorder="1"/>
    <xf numFmtId="49" fontId="5" fillId="0" borderId="4" xfId="0" applyNumberFormat="1" applyFont="1" applyBorder="1" applyAlignment="1">
      <alignment horizontal="left"/>
    </xf>
    <xf numFmtId="164" fontId="4" fillId="2" borderId="6" xfId="0" applyNumberFormat="1" applyFont="1" applyFill="1" applyBorder="1"/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4" fontId="2" fillId="2" borderId="0" xfId="0" applyNumberFormat="1" applyFont="1" applyFill="1"/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4" fontId="4" fillId="0" borderId="1" xfId="0" applyNumberFormat="1" applyFont="1" applyBorder="1" applyAlignment="1">
      <alignment horizontal="right"/>
    </xf>
    <xf numFmtId="0" fontId="2" fillId="2" borderId="0" xfId="0" applyFont="1" applyFill="1"/>
    <xf numFmtId="0" fontId="11" fillId="0" borderId="1" xfId="0" applyFont="1" applyBorder="1" applyAlignment="1">
      <alignment vertical="center" wrapText="1"/>
    </xf>
    <xf numFmtId="0" fontId="2" fillId="0" borderId="1" xfId="0" applyFont="1" applyBorder="1"/>
    <xf numFmtId="43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2" borderId="0" xfId="0" applyFont="1" applyFill="1" applyAlignment="1">
      <alignment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43" fontId="2" fillId="2" borderId="0" xfId="0" applyNumberFormat="1" applyFont="1" applyFill="1"/>
    <xf numFmtId="0" fontId="11" fillId="3" borderId="1" xfId="0" applyFont="1" applyFill="1" applyBorder="1" applyAlignment="1">
      <alignment vertical="center"/>
    </xf>
    <xf numFmtId="43" fontId="11" fillId="3" borderId="1" xfId="1" applyFont="1" applyFill="1" applyBorder="1" applyAlignment="1">
      <alignment horizontal="center" vertical="center"/>
    </xf>
    <xf numFmtId="43" fontId="2" fillId="2" borderId="0" xfId="1" applyFont="1" applyFill="1" applyBorder="1"/>
    <xf numFmtId="4" fontId="4" fillId="2" borderId="0" xfId="0" applyNumberFormat="1" applyFont="1" applyFill="1"/>
    <xf numFmtId="4" fontId="4" fillId="0" borderId="1" xfId="0" applyNumberFormat="1" applyFont="1" applyBorder="1"/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13" fillId="0" borderId="0" xfId="0" applyFont="1"/>
    <xf numFmtId="0" fontId="12" fillId="0" borderId="1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43" fontId="2" fillId="0" borderId="1" xfId="1" applyFont="1" applyBorder="1"/>
    <xf numFmtId="0" fontId="11" fillId="3" borderId="1" xfId="0" applyFont="1" applyFill="1" applyBorder="1" applyAlignment="1">
      <alignment vertical="center"/>
    </xf>
    <xf numFmtId="166" fontId="2" fillId="2" borderId="16" xfId="0" applyNumberFormat="1" applyFont="1" applyFill="1" applyBorder="1"/>
    <xf numFmtId="166" fontId="2" fillId="2" borderId="6" xfId="0" applyNumberFormat="1" applyFont="1" applyFill="1" applyBorder="1"/>
  </cellXfs>
  <cellStyles count="5">
    <cellStyle name="Millares" xfId="1" builtinId="3"/>
    <cellStyle name="Millares 2 2" xfId="4" xr:uid="{2384A79C-78D4-4E11-91EF-32ABF306786C}"/>
    <cellStyle name="Normal" xfId="0" builtinId="0"/>
    <cellStyle name="Normal 2 2" xfId="3" xr:uid="{67528F32-B689-45BA-BE85-952A430B1BA7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1355912</xdr:colOff>
      <xdr:row>18</xdr:row>
      <xdr:rowOff>11206</xdr:rowOff>
    </xdr:from>
    <xdr:ext cx="2487706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375B333-CF47-4980-9C41-27B0F7CFB605}"/>
            </a:ext>
          </a:extLst>
        </xdr:cNvPr>
        <xdr:cNvSpPr/>
      </xdr:nvSpPr>
      <xdr:spPr>
        <a:xfrm>
          <a:off x="6308912" y="2891566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750287" cy="46801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35386ECC-8E41-496B-99E8-A3187DA5B951}"/>
            </a:ext>
          </a:extLst>
        </xdr:cNvPr>
        <xdr:cNvSpPr/>
      </xdr:nvSpPr>
      <xdr:spPr>
        <a:xfrm>
          <a:off x="6781800" y="479298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918882</xdr:colOff>
      <xdr:row>53</xdr:row>
      <xdr:rowOff>100853</xdr:rowOff>
    </xdr:from>
    <xdr:ext cx="1750287" cy="468013"/>
    <xdr:sp macro="" textlink="">
      <xdr:nvSpPr>
        <xdr:cNvPr id="4" name="2 Rectángulo">
          <a:extLst>
            <a:ext uri="{FF2B5EF4-FFF2-40B4-BE49-F238E27FC236}">
              <a16:creationId xmlns:a16="http://schemas.microsoft.com/office/drawing/2014/main" id="{4BA4CDCB-5768-41E8-9B6B-0A3C22FDF873}"/>
            </a:ext>
          </a:extLst>
        </xdr:cNvPr>
        <xdr:cNvSpPr/>
      </xdr:nvSpPr>
      <xdr:spPr>
        <a:xfrm>
          <a:off x="5871882" y="8985773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952500</xdr:colOff>
      <xdr:row>64</xdr:row>
      <xdr:rowOff>168088</xdr:rowOff>
    </xdr:from>
    <xdr:ext cx="1750287" cy="468013"/>
    <xdr:sp macro="" textlink="">
      <xdr:nvSpPr>
        <xdr:cNvPr id="5" name="2 Rectángulo">
          <a:extLst>
            <a:ext uri="{FF2B5EF4-FFF2-40B4-BE49-F238E27FC236}">
              <a16:creationId xmlns:a16="http://schemas.microsoft.com/office/drawing/2014/main" id="{FFF9ED3E-FD85-489E-85A2-627CD0400A38}"/>
            </a:ext>
          </a:extLst>
        </xdr:cNvPr>
        <xdr:cNvSpPr/>
      </xdr:nvSpPr>
      <xdr:spPr>
        <a:xfrm>
          <a:off x="7734300" y="1110278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22411</xdr:colOff>
      <xdr:row>74</xdr:row>
      <xdr:rowOff>268940</xdr:rowOff>
    </xdr:from>
    <xdr:ext cx="1750287" cy="437029"/>
    <xdr:sp macro="" textlink="">
      <xdr:nvSpPr>
        <xdr:cNvPr id="6" name="2 Rectángulo">
          <a:extLst>
            <a:ext uri="{FF2B5EF4-FFF2-40B4-BE49-F238E27FC236}">
              <a16:creationId xmlns:a16="http://schemas.microsoft.com/office/drawing/2014/main" id="{07F83567-ED7B-47F4-847C-5CE0A72D5705}"/>
            </a:ext>
          </a:extLst>
        </xdr:cNvPr>
        <xdr:cNvSpPr/>
      </xdr:nvSpPr>
      <xdr:spPr>
        <a:xfrm>
          <a:off x="6804211" y="12933380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4661647</xdr:colOff>
      <xdr:row>153</xdr:row>
      <xdr:rowOff>22412</xdr:rowOff>
    </xdr:from>
    <xdr:ext cx="1750287" cy="437029"/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6F913834-99F4-445C-B2FF-393F3CD01ADF}"/>
            </a:ext>
          </a:extLst>
        </xdr:cNvPr>
        <xdr:cNvSpPr/>
      </xdr:nvSpPr>
      <xdr:spPr>
        <a:xfrm>
          <a:off x="4791187" y="26646692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750794</xdr:colOff>
      <xdr:row>162</xdr:row>
      <xdr:rowOff>33618</xdr:rowOff>
    </xdr:from>
    <xdr:ext cx="1750287" cy="437029"/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9FCF1A08-4852-4277-840B-5B91024BA72B}"/>
            </a:ext>
          </a:extLst>
        </xdr:cNvPr>
        <xdr:cNvSpPr/>
      </xdr:nvSpPr>
      <xdr:spPr>
        <a:xfrm>
          <a:off x="5703794" y="2832667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95250</xdr:colOff>
      <xdr:row>194</xdr:row>
      <xdr:rowOff>246531</xdr:rowOff>
    </xdr:from>
    <xdr:ext cx="1587001" cy="338578"/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78FC05FD-FBB0-4257-B8FA-76F2FA6D8736}"/>
            </a:ext>
          </a:extLst>
        </xdr:cNvPr>
        <xdr:cNvSpPr/>
      </xdr:nvSpPr>
      <xdr:spPr>
        <a:xfrm>
          <a:off x="6877050" y="33652611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11206</xdr:colOff>
      <xdr:row>211</xdr:row>
      <xdr:rowOff>67235</xdr:rowOff>
    </xdr:from>
    <xdr:ext cx="1750287" cy="437029"/>
    <xdr:sp macro="" textlink="">
      <xdr:nvSpPr>
        <xdr:cNvPr id="10" name="2 Rectángulo">
          <a:extLst>
            <a:ext uri="{FF2B5EF4-FFF2-40B4-BE49-F238E27FC236}">
              <a16:creationId xmlns:a16="http://schemas.microsoft.com/office/drawing/2014/main" id="{683AB2B7-A01A-4018-A4CB-FEE6048D6661}"/>
            </a:ext>
          </a:extLst>
        </xdr:cNvPr>
        <xdr:cNvSpPr/>
      </xdr:nvSpPr>
      <xdr:spPr>
        <a:xfrm>
          <a:off x="6793006" y="3666609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47625</xdr:colOff>
      <xdr:row>203</xdr:row>
      <xdr:rowOff>63500</xdr:rowOff>
    </xdr:from>
    <xdr:ext cx="1587001" cy="338578"/>
    <xdr:sp macro="" textlink="">
      <xdr:nvSpPr>
        <xdr:cNvPr id="13" name="2 Rectángulo">
          <a:extLst>
            <a:ext uri="{FF2B5EF4-FFF2-40B4-BE49-F238E27FC236}">
              <a16:creationId xmlns:a16="http://schemas.microsoft.com/office/drawing/2014/main" id="{CF8D95E6-32FC-4777-A493-BF869AC12246}"/>
            </a:ext>
          </a:extLst>
        </xdr:cNvPr>
        <xdr:cNvSpPr/>
      </xdr:nvSpPr>
      <xdr:spPr>
        <a:xfrm>
          <a:off x="6829425" y="35283140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Junio/06_Edos.%20Fros%20y%20Pptales_%20junio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OP"/>
      <sheetName val="IPC"/>
      <sheetName val="notas (2)"/>
      <sheetName val="notas"/>
      <sheetName val="notas gestion"/>
      <sheetName val="EAI"/>
      <sheetName val="Comple EAI"/>
      <sheetName val="Fdos Fed.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IPF"/>
      <sheetName val="GCP"/>
      <sheetName val="PyPI"/>
      <sheetName val="IR"/>
      <sheetName val="REB"/>
      <sheetName val="Ctas Banc"/>
      <sheetName val="AYS"/>
      <sheetName val="dgf"/>
      <sheetName val="Inf. ad"/>
      <sheetName val="b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E675C-2C1C-4719-B1AC-B2325A92F64F}">
  <dimension ref="A1:I533"/>
  <sheetViews>
    <sheetView showGridLines="0" tabSelected="1" zoomScale="70" zoomScaleNormal="70" workbookViewId="0">
      <selection activeCell="C530" sqref="C530"/>
    </sheetView>
  </sheetViews>
  <sheetFormatPr baseColWidth="10" defaultColWidth="11.42578125" defaultRowHeight="13.2" x14ac:dyDescent="0.25"/>
  <cols>
    <col min="1" max="1" width="2.42578125" style="1" customWidth="1"/>
    <col min="2" max="2" width="90.42578125" style="1" customWidth="1"/>
    <col min="3" max="6" width="34.28515625" style="1" customWidth="1"/>
    <col min="7" max="7" width="19.140625" style="1" bestFit="1" customWidth="1"/>
    <col min="8" max="8" width="9" style="1" customWidth="1"/>
    <col min="9" max="9" width="19.85546875" style="1" customWidth="1"/>
    <col min="10" max="16384" width="11.42578125" style="1"/>
  </cols>
  <sheetData>
    <row r="1" spans="1:8" ht="3.6" customHeight="1" x14ac:dyDescent="0.25"/>
    <row r="2" spans="1:8" ht="4.5" customHeight="1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3" t="s">
        <v>0</v>
      </c>
      <c r="B3" s="3"/>
      <c r="C3" s="3"/>
      <c r="D3" s="3"/>
      <c r="E3" s="3"/>
      <c r="F3" s="3"/>
      <c r="G3" s="3"/>
      <c r="H3" s="3"/>
    </row>
    <row r="4" spans="1:8" ht="24" customHeight="1" x14ac:dyDescent="0.25">
      <c r="A4" s="3" t="s">
        <v>1</v>
      </c>
      <c r="B4" s="3"/>
      <c r="C4" s="3"/>
      <c r="D4" s="3"/>
      <c r="E4" s="3"/>
      <c r="F4" s="3"/>
      <c r="G4" s="3"/>
      <c r="H4" s="3"/>
    </row>
    <row r="5" spans="1:8" x14ac:dyDescent="0.25">
      <c r="B5" s="4"/>
      <c r="C5" s="5"/>
      <c r="D5" s="6"/>
      <c r="E5" s="6"/>
      <c r="F5" s="6"/>
    </row>
    <row r="6" spans="1:8" ht="1.8" customHeight="1" x14ac:dyDescent="0.25"/>
    <row r="7" spans="1:8" x14ac:dyDescent="0.25">
      <c r="B7" s="7" t="s">
        <v>2</v>
      </c>
      <c r="C7" s="8" t="s">
        <v>3</v>
      </c>
      <c r="D7" s="9"/>
      <c r="F7" s="10"/>
      <c r="G7" s="7"/>
    </row>
    <row r="9" spans="1:8" x14ac:dyDescent="0.25">
      <c r="A9" s="11" t="s">
        <v>4</v>
      </c>
      <c r="B9" s="11"/>
      <c r="C9" s="11"/>
      <c r="D9" s="11"/>
      <c r="E9" s="11"/>
      <c r="F9" s="11"/>
      <c r="G9" s="11"/>
      <c r="H9" s="11"/>
    </row>
    <row r="10" spans="1:8" x14ac:dyDescent="0.25">
      <c r="B10" s="12"/>
      <c r="C10" s="8"/>
      <c r="D10" s="9"/>
      <c r="F10" s="10"/>
    </row>
    <row r="11" spans="1:8" x14ac:dyDescent="0.25">
      <c r="B11" s="13" t="s">
        <v>5</v>
      </c>
      <c r="C11" s="14"/>
      <c r="D11" s="6"/>
      <c r="E11" s="6"/>
      <c r="F11" s="6"/>
    </row>
    <row r="12" spans="1:8" x14ac:dyDescent="0.25">
      <c r="B12" s="15"/>
      <c r="C12" s="5"/>
      <c r="D12" s="6"/>
      <c r="E12" s="6"/>
      <c r="F12" s="6"/>
    </row>
    <row r="13" spans="1:8" x14ac:dyDescent="0.25">
      <c r="B13" s="13" t="s">
        <v>6</v>
      </c>
      <c r="C13" s="5"/>
      <c r="D13" s="6"/>
      <c r="E13" s="6"/>
      <c r="F13" s="6"/>
    </row>
    <row r="14" spans="1:8" x14ac:dyDescent="0.25">
      <c r="C14" s="5"/>
    </row>
    <row r="15" spans="1:8" x14ac:dyDescent="0.25">
      <c r="B15" s="16" t="s">
        <v>7</v>
      </c>
    </row>
    <row r="16" spans="1:8" x14ac:dyDescent="0.25">
      <c r="B16" s="17"/>
    </row>
    <row r="17" spans="2:5" ht="20.25" customHeight="1" x14ac:dyDescent="0.25">
      <c r="B17" s="18" t="s">
        <v>8</v>
      </c>
      <c r="C17" s="19" t="s">
        <v>9</v>
      </c>
      <c r="D17" s="19" t="s">
        <v>10</v>
      </c>
      <c r="E17" s="19" t="s">
        <v>11</v>
      </c>
    </row>
    <row r="18" spans="2:5" x14ac:dyDescent="0.25">
      <c r="B18" s="20" t="s">
        <v>12</v>
      </c>
      <c r="C18" s="21"/>
      <c r="D18" s="21">
        <v>0</v>
      </c>
      <c r="E18" s="21">
        <v>0</v>
      </c>
    </row>
    <row r="19" spans="2:5" x14ac:dyDescent="0.25">
      <c r="B19" s="22"/>
      <c r="C19" s="23"/>
      <c r="D19" s="23">
        <v>0</v>
      </c>
      <c r="E19" s="23">
        <v>0</v>
      </c>
    </row>
    <row r="20" spans="2:5" x14ac:dyDescent="0.25">
      <c r="B20" s="22" t="s">
        <v>13</v>
      </c>
      <c r="C20" s="23"/>
      <c r="D20" s="23">
        <v>0</v>
      </c>
      <c r="E20" s="23">
        <v>0</v>
      </c>
    </row>
    <row r="21" spans="2:5" x14ac:dyDescent="0.25">
      <c r="B21" s="22"/>
      <c r="C21" s="23"/>
      <c r="D21" s="23">
        <v>0</v>
      </c>
      <c r="E21" s="23">
        <v>0</v>
      </c>
    </row>
    <row r="22" spans="2:5" x14ac:dyDescent="0.25">
      <c r="B22" s="24" t="s">
        <v>14</v>
      </c>
      <c r="C22" s="25"/>
      <c r="D22" s="25">
        <v>0</v>
      </c>
      <c r="E22" s="25">
        <v>0</v>
      </c>
    </row>
    <row r="23" spans="2:5" x14ac:dyDescent="0.25">
      <c r="B23" s="17"/>
      <c r="C23" s="19">
        <f>SUM(C18:C22)</f>
        <v>0</v>
      </c>
      <c r="D23" s="19"/>
      <c r="E23" s="19">
        <f>SUM(E18:E22)</f>
        <v>0</v>
      </c>
    </row>
    <row r="24" spans="2:5" x14ac:dyDescent="0.25">
      <c r="B24" s="17"/>
    </row>
    <row r="25" spans="2:5" x14ac:dyDescent="0.25">
      <c r="B25" s="17"/>
    </row>
    <row r="26" spans="2:5" hidden="1" x14ac:dyDescent="0.25">
      <c r="B26" s="17"/>
    </row>
    <row r="27" spans="2:5" x14ac:dyDescent="0.25">
      <c r="B27" s="16" t="s">
        <v>15</v>
      </c>
      <c r="C27" s="26"/>
    </row>
    <row r="29" spans="2:5" ht="18.75" customHeight="1" x14ac:dyDescent="0.25">
      <c r="B29" s="18" t="s">
        <v>16</v>
      </c>
      <c r="C29" s="19" t="s">
        <v>9</v>
      </c>
      <c r="D29" s="19" t="s">
        <v>17</v>
      </c>
      <c r="E29" s="19" t="s">
        <v>18</v>
      </c>
    </row>
    <row r="30" spans="2:5" x14ac:dyDescent="0.25">
      <c r="B30" s="22" t="s">
        <v>19</v>
      </c>
      <c r="C30" s="23"/>
      <c r="D30" s="23"/>
      <c r="E30" s="23"/>
    </row>
    <row r="31" spans="2:5" x14ac:dyDescent="0.25">
      <c r="B31" s="22"/>
      <c r="C31" s="23"/>
      <c r="D31" s="23"/>
      <c r="E31" s="23"/>
    </row>
    <row r="32" spans="2:5" ht="14.25" customHeight="1" x14ac:dyDescent="0.25">
      <c r="B32" s="22" t="s">
        <v>20</v>
      </c>
      <c r="C32" s="23"/>
      <c r="D32" s="23"/>
      <c r="E32" s="23"/>
    </row>
    <row r="33" spans="2:6" ht="14.25" customHeight="1" x14ac:dyDescent="0.25">
      <c r="B33" s="22"/>
      <c r="C33" s="23"/>
      <c r="D33" s="23"/>
      <c r="E33" s="23"/>
    </row>
    <row r="34" spans="2:6" ht="14.25" customHeight="1" x14ac:dyDescent="0.25">
      <c r="B34" s="24"/>
      <c r="C34" s="25"/>
      <c r="D34" s="25"/>
      <c r="E34" s="25"/>
    </row>
    <row r="35" spans="2:6" ht="14.25" customHeight="1" x14ac:dyDescent="0.25">
      <c r="C35" s="19">
        <f>SUM(C30:C34)</f>
        <v>0</v>
      </c>
      <c r="D35" s="19">
        <f>SUM(D30:D34)</f>
        <v>0</v>
      </c>
      <c r="E35" s="19">
        <f>SUM(E30:E34)</f>
        <v>0</v>
      </c>
    </row>
    <row r="36" spans="2:6" ht="14.25" customHeight="1" x14ac:dyDescent="0.25">
      <c r="C36" s="27"/>
      <c r="D36" s="27"/>
      <c r="E36" s="27"/>
    </row>
    <row r="37" spans="2:6" ht="14.25" customHeight="1" x14ac:dyDescent="0.25"/>
    <row r="38" spans="2:6" ht="23.25" customHeight="1" x14ac:dyDescent="0.25">
      <c r="B38" s="18" t="s">
        <v>21</v>
      </c>
      <c r="C38" s="19" t="s">
        <v>9</v>
      </c>
      <c r="D38" s="19" t="s">
        <v>22</v>
      </c>
      <c r="E38" s="19" t="s">
        <v>23</v>
      </c>
      <c r="F38" s="19" t="s">
        <v>24</v>
      </c>
    </row>
    <row r="39" spans="2:6" s="5" customFormat="1" ht="14.25" customHeight="1" x14ac:dyDescent="0.25">
      <c r="B39" s="28" t="s">
        <v>25</v>
      </c>
      <c r="C39" s="29">
        <f>D39+E39+F39</f>
        <v>13533.779999999999</v>
      </c>
      <c r="D39" s="30">
        <v>3440</v>
      </c>
      <c r="E39" s="30">
        <f>3685+0.1</f>
        <v>3685.1</v>
      </c>
      <c r="F39" s="30">
        <f>5888.4+520.28</f>
        <v>6408.6799999999994</v>
      </c>
    </row>
    <row r="40" spans="2:6" s="5" customFormat="1" ht="14.25" customHeight="1" x14ac:dyDescent="0.25">
      <c r="B40" s="28"/>
      <c r="C40" s="30"/>
      <c r="D40" s="30"/>
      <c r="E40" s="30"/>
      <c r="F40" s="30"/>
    </row>
    <row r="41" spans="2:6" s="5" customFormat="1" ht="14.25" customHeight="1" x14ac:dyDescent="0.25">
      <c r="B41" s="28" t="s">
        <v>26</v>
      </c>
      <c r="C41" s="29">
        <f>SUM(D41:F41)</f>
        <v>12000</v>
      </c>
      <c r="D41" s="30">
        <v>12000</v>
      </c>
      <c r="E41" s="30">
        <v>0</v>
      </c>
      <c r="F41" s="30">
        <v>0</v>
      </c>
    </row>
    <row r="42" spans="2:6" s="5" customFormat="1" ht="14.25" customHeight="1" x14ac:dyDescent="0.25">
      <c r="B42" s="28"/>
      <c r="C42" s="30"/>
      <c r="D42" s="30"/>
      <c r="E42" s="30"/>
      <c r="F42" s="30"/>
    </row>
    <row r="43" spans="2:6" s="5" customFormat="1" ht="14.25" customHeight="1" x14ac:dyDescent="0.25">
      <c r="B43" s="28" t="s">
        <v>27</v>
      </c>
      <c r="C43" s="29">
        <f>SUM(D43:F43)</f>
        <v>0</v>
      </c>
      <c r="D43" s="30">
        <v>0</v>
      </c>
      <c r="E43" s="30">
        <v>0</v>
      </c>
      <c r="F43" s="30">
        <v>0</v>
      </c>
    </row>
    <row r="44" spans="2:6" s="5" customFormat="1" ht="14.25" customHeight="1" x14ac:dyDescent="0.25">
      <c r="B44" s="28"/>
      <c r="C44" s="30"/>
      <c r="D44" s="30"/>
      <c r="E44" s="30"/>
      <c r="F44" s="30"/>
    </row>
    <row r="45" spans="2:6" s="5" customFormat="1" ht="14.25" customHeight="1" x14ac:dyDescent="0.25">
      <c r="B45" s="28" t="s">
        <v>28</v>
      </c>
      <c r="C45" s="29">
        <f>SUM(D45:F45)</f>
        <v>0</v>
      </c>
      <c r="D45" s="30">
        <v>0</v>
      </c>
      <c r="E45" s="30">
        <v>0</v>
      </c>
      <c r="F45" s="30">
        <v>0</v>
      </c>
    </row>
    <row r="46" spans="2:6" s="5" customFormat="1" ht="14.25" customHeight="1" x14ac:dyDescent="0.25">
      <c r="B46" s="31"/>
      <c r="C46" s="32"/>
      <c r="D46" s="32"/>
      <c r="E46" s="32"/>
      <c r="F46" s="32"/>
    </row>
    <row r="47" spans="2:6" s="5" customFormat="1" ht="14.25" customHeight="1" x14ac:dyDescent="0.25">
      <c r="C47" s="33">
        <f>SUM(C38:C46)</f>
        <v>25533.78</v>
      </c>
      <c r="D47" s="33">
        <f>SUM(D38:D46)</f>
        <v>15440</v>
      </c>
      <c r="E47" s="33">
        <f>SUM(E38:E46)</f>
        <v>3685.1</v>
      </c>
      <c r="F47" s="33">
        <f>SUM(F38:F46)</f>
        <v>6408.6799999999994</v>
      </c>
    </row>
    <row r="48" spans="2:6" ht="14.25" customHeight="1" x14ac:dyDescent="0.25"/>
    <row r="49" spans="2:8" ht="13.8" customHeight="1" x14ac:dyDescent="0.25"/>
    <row r="50" spans="2:8" ht="13.8" hidden="1" customHeight="1" x14ac:dyDescent="0.25"/>
    <row r="51" spans="2:8" ht="14.25" customHeight="1" x14ac:dyDescent="0.25">
      <c r="B51" s="16" t="s">
        <v>29</v>
      </c>
    </row>
    <row r="52" spans="2:8" ht="14.25" customHeight="1" x14ac:dyDescent="0.25">
      <c r="B52" s="17"/>
    </row>
    <row r="53" spans="2:8" ht="24" customHeight="1" x14ac:dyDescent="0.25">
      <c r="B53" s="18" t="s">
        <v>30</v>
      </c>
      <c r="C53" s="19" t="s">
        <v>9</v>
      </c>
      <c r="D53" s="19" t="s">
        <v>31</v>
      </c>
    </row>
    <row r="54" spans="2:8" ht="14.25" customHeight="1" x14ac:dyDescent="0.25">
      <c r="B54" s="20" t="s">
        <v>32</v>
      </c>
      <c r="C54" s="21"/>
      <c r="D54" s="21">
        <v>0</v>
      </c>
    </row>
    <row r="55" spans="2:8" ht="14.25" customHeight="1" x14ac:dyDescent="0.25">
      <c r="B55" s="22"/>
      <c r="C55" s="23"/>
      <c r="D55" s="23">
        <v>0</v>
      </c>
    </row>
    <row r="56" spans="2:8" ht="14.25" customHeight="1" x14ac:dyDescent="0.25">
      <c r="B56" s="22" t="s">
        <v>33</v>
      </c>
      <c r="C56" s="23"/>
      <c r="D56" s="23"/>
    </row>
    <row r="57" spans="2:8" ht="14.25" customHeight="1" x14ac:dyDescent="0.25">
      <c r="B57" s="24"/>
      <c r="C57" s="25"/>
      <c r="D57" s="25">
        <v>0</v>
      </c>
    </row>
    <row r="58" spans="2:8" ht="14.25" customHeight="1" x14ac:dyDescent="0.25">
      <c r="B58" s="34"/>
      <c r="C58" s="19">
        <f>SUM(C53:C57)</f>
        <v>0</v>
      </c>
      <c r="D58" s="19"/>
      <c r="H58" s="17"/>
    </row>
    <row r="59" spans="2:8" ht="14.25" customHeight="1" x14ac:dyDescent="0.25">
      <c r="B59" s="34"/>
      <c r="C59" s="35"/>
      <c r="D59" s="35"/>
    </row>
    <row r="60" spans="2:8" ht="9.75" customHeight="1" x14ac:dyDescent="0.25">
      <c r="B60" s="34"/>
      <c r="C60" s="35"/>
      <c r="D60" s="35"/>
    </row>
    <row r="61" spans="2:8" ht="14.25" customHeight="1" x14ac:dyDescent="0.25">
      <c r="H61" s="17"/>
    </row>
    <row r="62" spans="2:8" ht="14.25" customHeight="1" x14ac:dyDescent="0.25">
      <c r="B62" s="16" t="s">
        <v>34</v>
      </c>
    </row>
    <row r="63" spans="2:8" ht="14.25" customHeight="1" x14ac:dyDescent="0.25">
      <c r="B63" s="17"/>
    </row>
    <row r="64" spans="2:8" ht="27.75" customHeight="1" x14ac:dyDescent="0.25">
      <c r="B64" s="18" t="s">
        <v>35</v>
      </c>
      <c r="C64" s="19" t="s">
        <v>9</v>
      </c>
      <c r="D64" s="19" t="s">
        <v>10</v>
      </c>
      <c r="E64" s="19" t="s">
        <v>36</v>
      </c>
      <c r="F64" s="36" t="s">
        <v>37</v>
      </c>
      <c r="G64" s="19" t="s">
        <v>38</v>
      </c>
    </row>
    <row r="65" spans="2:8" ht="14.25" customHeight="1" x14ac:dyDescent="0.25">
      <c r="B65" s="37" t="s">
        <v>39</v>
      </c>
      <c r="C65" s="35"/>
      <c r="D65" s="35">
        <v>0</v>
      </c>
      <c r="E65" s="35">
        <v>0</v>
      </c>
      <c r="F65" s="35">
        <v>0</v>
      </c>
      <c r="G65" s="38">
        <v>0</v>
      </c>
    </row>
    <row r="66" spans="2:8" ht="14.25" customHeight="1" x14ac:dyDescent="0.25">
      <c r="B66" s="37"/>
      <c r="C66" s="35"/>
      <c r="D66" s="35">
        <v>0</v>
      </c>
      <c r="E66" s="35">
        <v>0</v>
      </c>
      <c r="F66" s="35">
        <v>0</v>
      </c>
      <c r="G66" s="38">
        <v>0</v>
      </c>
    </row>
    <row r="67" spans="2:8" ht="14.25" customHeight="1" x14ac:dyDescent="0.25">
      <c r="B67" s="37"/>
      <c r="C67" s="35"/>
      <c r="D67" s="35">
        <v>0</v>
      </c>
      <c r="E67" s="35">
        <v>0</v>
      </c>
      <c r="F67" s="35">
        <v>0</v>
      </c>
      <c r="G67" s="38">
        <v>0</v>
      </c>
    </row>
    <row r="68" spans="2:8" ht="14.25" customHeight="1" x14ac:dyDescent="0.25">
      <c r="B68" s="39"/>
      <c r="C68" s="40"/>
      <c r="D68" s="40">
        <v>0</v>
      </c>
      <c r="E68" s="40">
        <v>0</v>
      </c>
      <c r="F68" s="40">
        <v>0</v>
      </c>
      <c r="G68" s="41">
        <v>0</v>
      </c>
    </row>
    <row r="69" spans="2:8" ht="15" customHeight="1" x14ac:dyDescent="0.25">
      <c r="B69" s="34"/>
      <c r="C69" s="19">
        <f>SUM(C64:C68)</f>
        <v>0</v>
      </c>
      <c r="D69" s="42">
        <v>0</v>
      </c>
      <c r="E69" s="43">
        <v>0</v>
      </c>
      <c r="F69" s="43">
        <v>0</v>
      </c>
      <c r="G69" s="44">
        <v>0</v>
      </c>
      <c r="H69" s="17"/>
    </row>
    <row r="70" spans="2:8" x14ac:dyDescent="0.25">
      <c r="B70" s="34"/>
      <c r="C70" s="45"/>
      <c r="D70" s="45"/>
      <c r="E70" s="45"/>
      <c r="F70" s="45"/>
      <c r="G70" s="45"/>
    </row>
    <row r="71" spans="2:8" x14ac:dyDescent="0.25">
      <c r="B71" s="34"/>
      <c r="C71" s="45"/>
      <c r="D71" s="45"/>
      <c r="E71" s="45"/>
      <c r="F71" s="45"/>
      <c r="G71" s="45"/>
      <c r="H71" s="17"/>
    </row>
    <row r="72" spans="2:8" x14ac:dyDescent="0.25">
      <c r="B72" s="34"/>
      <c r="C72" s="45"/>
      <c r="D72" s="45"/>
      <c r="E72" s="45"/>
      <c r="F72" s="45"/>
      <c r="G72" s="45"/>
    </row>
    <row r="73" spans="2:8" x14ac:dyDescent="0.25">
      <c r="B73" s="34"/>
      <c r="C73" s="45"/>
      <c r="D73" s="45"/>
      <c r="E73" s="45"/>
      <c r="F73" s="45"/>
      <c r="G73" s="45"/>
    </row>
    <row r="74" spans="2:8" x14ac:dyDescent="0.25">
      <c r="B74" s="34"/>
      <c r="C74" s="45"/>
      <c r="D74" s="45"/>
      <c r="E74" s="45"/>
      <c r="F74" s="45"/>
      <c r="G74" s="45"/>
      <c r="H74" s="17"/>
    </row>
    <row r="75" spans="2:8" ht="26.25" customHeight="1" x14ac:dyDescent="0.25">
      <c r="B75" s="18" t="s">
        <v>40</v>
      </c>
      <c r="C75" s="19" t="s">
        <v>9</v>
      </c>
      <c r="D75" s="19" t="s">
        <v>10</v>
      </c>
      <c r="E75" s="19" t="s">
        <v>41</v>
      </c>
      <c r="F75" s="45"/>
      <c r="G75" s="45"/>
    </row>
    <row r="76" spans="2:8" x14ac:dyDescent="0.25">
      <c r="B76" s="20" t="s">
        <v>42</v>
      </c>
      <c r="C76" s="38"/>
      <c r="D76" s="23">
        <v>0</v>
      </c>
      <c r="E76" s="23">
        <v>0</v>
      </c>
      <c r="F76" s="45"/>
      <c r="G76" s="45"/>
    </row>
    <row r="77" spans="2:8" x14ac:dyDescent="0.25">
      <c r="B77" s="24"/>
      <c r="C77" s="38"/>
      <c r="D77" s="23">
        <v>0</v>
      </c>
      <c r="E77" s="23">
        <v>0</v>
      </c>
      <c r="F77" s="45"/>
      <c r="G77" s="45"/>
    </row>
    <row r="78" spans="2:8" ht="16.5" customHeight="1" x14ac:dyDescent="0.25">
      <c r="B78" s="34"/>
      <c r="C78" s="19">
        <f>SUM(C76:C77)</f>
        <v>0</v>
      </c>
      <c r="D78" s="46"/>
      <c r="E78" s="47"/>
      <c r="F78" s="45"/>
      <c r="G78" s="45"/>
    </row>
    <row r="79" spans="2:8" x14ac:dyDescent="0.25">
      <c r="B79" s="34"/>
      <c r="C79" s="45"/>
      <c r="D79" s="45"/>
      <c r="E79" s="45"/>
      <c r="F79" s="45"/>
      <c r="G79" s="45"/>
    </row>
    <row r="80" spans="2:8" x14ac:dyDescent="0.25">
      <c r="B80" s="34"/>
      <c r="C80" s="45"/>
      <c r="D80" s="45"/>
      <c r="E80" s="45"/>
      <c r="F80" s="45"/>
      <c r="G80" s="45"/>
    </row>
    <row r="81" spans="2:8" x14ac:dyDescent="0.25">
      <c r="B81" s="17"/>
      <c r="H81" s="17"/>
    </row>
    <row r="82" spans="2:8" x14ac:dyDescent="0.25">
      <c r="B82" s="16" t="s">
        <v>43</v>
      </c>
    </row>
    <row r="84" spans="2:8" x14ac:dyDescent="0.25">
      <c r="B84" s="17"/>
    </row>
    <row r="85" spans="2:8" ht="24" customHeight="1" x14ac:dyDescent="0.25">
      <c r="B85" s="18" t="s">
        <v>44</v>
      </c>
      <c r="C85" s="19" t="s">
        <v>45</v>
      </c>
      <c r="D85" s="19" t="s">
        <v>46</v>
      </c>
      <c r="E85" s="19" t="s">
        <v>47</v>
      </c>
      <c r="F85" s="19" t="s">
        <v>48</v>
      </c>
    </row>
    <row r="86" spans="2:8" x14ac:dyDescent="0.25">
      <c r="B86" s="48" t="s">
        <v>49</v>
      </c>
      <c r="C86" s="49">
        <v>72082106.209999993</v>
      </c>
      <c r="D86" s="29">
        <v>72082106.209999993</v>
      </c>
      <c r="E86" s="23">
        <f>D86-C86</f>
        <v>0</v>
      </c>
      <c r="F86" s="23"/>
    </row>
    <row r="87" spans="2:8" x14ac:dyDescent="0.25">
      <c r="B87" s="50" t="s">
        <v>50</v>
      </c>
      <c r="C87" s="30">
        <v>54151272.869999997</v>
      </c>
      <c r="D87" s="29">
        <v>54151272.869999997</v>
      </c>
      <c r="E87" s="23">
        <f>D87-C87</f>
        <v>0</v>
      </c>
      <c r="F87" s="23"/>
    </row>
    <row r="88" spans="2:8" x14ac:dyDescent="0.25">
      <c r="B88" s="50" t="s">
        <v>51</v>
      </c>
      <c r="C88" s="30">
        <v>0.01</v>
      </c>
      <c r="D88" s="29">
        <v>1166710.1599999999</v>
      </c>
      <c r="E88" s="23"/>
      <c r="F88" s="23"/>
    </row>
    <row r="89" spans="2:8" x14ac:dyDescent="0.25">
      <c r="B89" s="22" t="s">
        <v>52</v>
      </c>
      <c r="C89" s="51">
        <f>SUM(C86:C88)</f>
        <v>126233379.08999999</v>
      </c>
      <c r="D89" s="52">
        <f>SUM(D86:D88)</f>
        <v>127400089.23999998</v>
      </c>
      <c r="E89" s="53">
        <f>D89-C89</f>
        <v>1166710.1499999911</v>
      </c>
      <c r="F89" s="23"/>
    </row>
    <row r="90" spans="2:8" x14ac:dyDescent="0.25">
      <c r="B90" s="50" t="s">
        <v>53</v>
      </c>
      <c r="C90" s="30">
        <v>4275332.4000000004</v>
      </c>
      <c r="D90" s="30">
        <v>4275332.4000000004</v>
      </c>
      <c r="E90" s="23">
        <f>D90-C90</f>
        <v>0</v>
      </c>
      <c r="F90" s="23"/>
    </row>
    <row r="91" spans="2:8" x14ac:dyDescent="0.25">
      <c r="B91" s="50" t="s">
        <v>54</v>
      </c>
      <c r="C91" s="30">
        <v>7446701.4199999999</v>
      </c>
      <c r="D91" s="30">
        <v>7446701.4199999999</v>
      </c>
      <c r="E91" s="23">
        <f t="shared" ref="E91:E116" si="0">D91-C91</f>
        <v>0</v>
      </c>
      <c r="F91" s="23"/>
    </row>
    <row r="92" spans="2:8" x14ac:dyDescent="0.25">
      <c r="B92" s="50" t="s">
        <v>55</v>
      </c>
      <c r="C92" s="30">
        <v>50829.68</v>
      </c>
      <c r="D92" s="30">
        <v>50829.68</v>
      </c>
      <c r="E92" s="23">
        <f t="shared" si="0"/>
        <v>0</v>
      </c>
      <c r="F92" s="23"/>
    </row>
    <row r="93" spans="2:8" x14ac:dyDescent="0.25">
      <c r="B93" s="50" t="s">
        <v>56</v>
      </c>
      <c r="C93" s="30">
        <v>10196632.550000001</v>
      </c>
      <c r="D93" s="30">
        <v>10255676.550000001</v>
      </c>
      <c r="E93" s="23">
        <f t="shared" si="0"/>
        <v>59044</v>
      </c>
      <c r="F93" s="23"/>
    </row>
    <row r="94" spans="2:8" x14ac:dyDescent="0.25">
      <c r="B94" s="50" t="s">
        <v>57</v>
      </c>
      <c r="C94" s="30">
        <v>132534.89000000001</v>
      </c>
      <c r="D94" s="30">
        <v>132534.89000000001</v>
      </c>
      <c r="E94" s="23">
        <f t="shared" si="0"/>
        <v>0</v>
      </c>
      <c r="F94" s="23"/>
    </row>
    <row r="95" spans="2:8" x14ac:dyDescent="0.25">
      <c r="B95" s="50" t="s">
        <v>58</v>
      </c>
      <c r="C95" s="30">
        <v>1200526.9099999999</v>
      </c>
      <c r="D95" s="30">
        <v>1200526.9099999999</v>
      </c>
      <c r="E95" s="23">
        <f t="shared" si="0"/>
        <v>0</v>
      </c>
      <c r="F95" s="23"/>
    </row>
    <row r="96" spans="2:8" x14ac:dyDescent="0.25">
      <c r="B96" s="50" t="s">
        <v>59</v>
      </c>
      <c r="C96" s="30">
        <v>195703.67</v>
      </c>
      <c r="D96" s="30">
        <v>195703.67</v>
      </c>
      <c r="E96" s="23">
        <f t="shared" si="0"/>
        <v>0</v>
      </c>
      <c r="F96" s="23"/>
    </row>
    <row r="97" spans="2:6" x14ac:dyDescent="0.25">
      <c r="B97" s="50" t="s">
        <v>60</v>
      </c>
      <c r="C97" s="30">
        <v>1007809.41</v>
      </c>
      <c r="D97" s="30">
        <v>1007809.41</v>
      </c>
      <c r="E97" s="23">
        <f t="shared" si="0"/>
        <v>0</v>
      </c>
      <c r="F97" s="23"/>
    </row>
    <row r="98" spans="2:6" x14ac:dyDescent="0.25">
      <c r="B98" s="50" t="s">
        <v>61</v>
      </c>
      <c r="C98" s="30">
        <v>78187.399999999994</v>
      </c>
      <c r="D98" s="30">
        <v>78187.399999999994</v>
      </c>
      <c r="E98" s="23">
        <f t="shared" si="0"/>
        <v>0</v>
      </c>
      <c r="F98" s="23"/>
    </row>
    <row r="99" spans="2:6" x14ac:dyDescent="0.25">
      <c r="B99" s="50" t="s">
        <v>62</v>
      </c>
      <c r="C99" s="30">
        <v>211315.94</v>
      </c>
      <c r="D99" s="30">
        <v>211315.94</v>
      </c>
      <c r="E99" s="23">
        <f t="shared" si="0"/>
        <v>0</v>
      </c>
      <c r="F99" s="23"/>
    </row>
    <row r="100" spans="2:6" x14ac:dyDescent="0.25">
      <c r="B100" s="50" t="s">
        <v>63</v>
      </c>
      <c r="C100" s="30">
        <v>375630.72</v>
      </c>
      <c r="D100" s="30">
        <v>375630.72</v>
      </c>
      <c r="E100" s="23">
        <f t="shared" si="0"/>
        <v>0</v>
      </c>
      <c r="F100" s="23"/>
    </row>
    <row r="101" spans="2:6" x14ac:dyDescent="0.25">
      <c r="B101" s="50" t="s">
        <v>64</v>
      </c>
      <c r="C101" s="30">
        <v>3738169.22</v>
      </c>
      <c r="D101" s="30">
        <v>3738169.22</v>
      </c>
      <c r="E101" s="23">
        <f t="shared" si="0"/>
        <v>0</v>
      </c>
      <c r="F101" s="23"/>
    </row>
    <row r="102" spans="2:6" x14ac:dyDescent="0.25">
      <c r="B102" s="50" t="s">
        <v>65</v>
      </c>
      <c r="C102" s="30">
        <v>2805719.05</v>
      </c>
      <c r="D102" s="30">
        <v>2805719.05</v>
      </c>
      <c r="E102" s="23">
        <f t="shared" si="0"/>
        <v>0</v>
      </c>
      <c r="F102" s="23"/>
    </row>
    <row r="103" spans="2:6" x14ac:dyDescent="0.25">
      <c r="B103" s="50" t="s">
        <v>66</v>
      </c>
      <c r="C103" s="30">
        <v>1606284</v>
      </c>
      <c r="D103" s="30">
        <v>1606284</v>
      </c>
      <c r="E103" s="23">
        <f t="shared" si="0"/>
        <v>0</v>
      </c>
      <c r="F103" s="23"/>
    </row>
    <row r="104" spans="2:6" x14ac:dyDescent="0.25">
      <c r="B104" s="50" t="s">
        <v>67</v>
      </c>
      <c r="C104" s="30">
        <v>8931</v>
      </c>
      <c r="D104" s="30">
        <v>8931</v>
      </c>
      <c r="E104" s="23">
        <f t="shared" si="0"/>
        <v>0</v>
      </c>
      <c r="F104" s="23"/>
    </row>
    <row r="105" spans="2:6" x14ac:dyDescent="0.25">
      <c r="B105" s="50" t="s">
        <v>68</v>
      </c>
      <c r="C105" s="30">
        <v>50353.19</v>
      </c>
      <c r="D105" s="30">
        <v>50353.19</v>
      </c>
      <c r="E105" s="23">
        <f t="shared" si="0"/>
        <v>0</v>
      </c>
      <c r="F105" s="23"/>
    </row>
    <row r="106" spans="2:6" x14ac:dyDescent="0.25">
      <c r="B106" s="50" t="s">
        <v>69</v>
      </c>
      <c r="C106" s="30">
        <v>39100</v>
      </c>
      <c r="D106" s="30">
        <v>39100</v>
      </c>
      <c r="E106" s="23">
        <f t="shared" si="0"/>
        <v>0</v>
      </c>
      <c r="F106" s="23"/>
    </row>
    <row r="107" spans="2:6" x14ac:dyDescent="0.25">
      <c r="B107" s="50" t="s">
        <v>70</v>
      </c>
      <c r="C107" s="30">
        <v>4723382.4800000004</v>
      </c>
      <c r="D107" s="30">
        <v>4723382.4800000004</v>
      </c>
      <c r="E107" s="23">
        <f t="shared" si="0"/>
        <v>0</v>
      </c>
      <c r="F107" s="23"/>
    </row>
    <row r="108" spans="2:6" x14ac:dyDescent="0.25">
      <c r="B108" s="50" t="s">
        <v>71</v>
      </c>
      <c r="C108" s="30">
        <v>1710618.2</v>
      </c>
      <c r="D108" s="30">
        <v>1710618.2</v>
      </c>
      <c r="E108" s="23">
        <f t="shared" si="0"/>
        <v>0</v>
      </c>
      <c r="F108" s="23"/>
    </row>
    <row r="109" spans="2:6" x14ac:dyDescent="0.25">
      <c r="B109" s="50" t="s">
        <v>72</v>
      </c>
      <c r="C109" s="30">
        <v>458013.45</v>
      </c>
      <c r="D109" s="30">
        <v>458013.45</v>
      </c>
      <c r="E109" s="23">
        <f t="shared" si="0"/>
        <v>0</v>
      </c>
      <c r="F109" s="23"/>
    </row>
    <row r="110" spans="2:6" x14ac:dyDescent="0.25">
      <c r="B110" s="50" t="s">
        <v>73</v>
      </c>
      <c r="C110" s="30">
        <v>1639414.32</v>
      </c>
      <c r="D110" s="30">
        <v>1639414.32</v>
      </c>
      <c r="E110" s="23">
        <f t="shared" si="0"/>
        <v>0</v>
      </c>
      <c r="F110" s="23"/>
    </row>
    <row r="111" spans="2:6" x14ac:dyDescent="0.25">
      <c r="B111" s="50" t="s">
        <v>74</v>
      </c>
      <c r="C111" s="30">
        <v>1113629.07</v>
      </c>
      <c r="D111" s="30">
        <v>1113629.07</v>
      </c>
      <c r="E111" s="23">
        <f t="shared" si="0"/>
        <v>0</v>
      </c>
      <c r="F111" s="23"/>
    </row>
    <row r="112" spans="2:6" x14ac:dyDescent="0.25">
      <c r="B112" s="50" t="s">
        <v>75</v>
      </c>
      <c r="C112" s="30">
        <v>26352.14</v>
      </c>
      <c r="D112" s="30">
        <v>26352.14</v>
      </c>
      <c r="E112" s="23">
        <f t="shared" si="0"/>
        <v>0</v>
      </c>
      <c r="F112" s="23"/>
    </row>
    <row r="113" spans="2:8" x14ac:dyDescent="0.25">
      <c r="B113" s="50" t="s">
        <v>76</v>
      </c>
      <c r="C113" s="30">
        <v>2340870.25</v>
      </c>
      <c r="D113" s="30">
        <v>2340870.25</v>
      </c>
      <c r="E113" s="23">
        <f t="shared" si="0"/>
        <v>0</v>
      </c>
      <c r="F113" s="23"/>
      <c r="H113" s="17"/>
    </row>
    <row r="114" spans="2:8" x14ac:dyDescent="0.25">
      <c r="B114" s="50" t="s">
        <v>77</v>
      </c>
      <c r="C114" s="30">
        <v>14872.63</v>
      </c>
      <c r="D114" s="30">
        <v>14872.63</v>
      </c>
      <c r="E114" s="23">
        <f t="shared" si="0"/>
        <v>0</v>
      </c>
      <c r="F114" s="23"/>
    </row>
    <row r="115" spans="2:8" x14ac:dyDescent="0.25">
      <c r="B115" s="50" t="s">
        <v>78</v>
      </c>
      <c r="C115" s="30">
        <v>832891.37</v>
      </c>
      <c r="D115" s="30">
        <v>832891.37</v>
      </c>
      <c r="E115" s="23">
        <f t="shared" si="0"/>
        <v>0</v>
      </c>
      <c r="F115" s="23"/>
    </row>
    <row r="116" spans="2:8" x14ac:dyDescent="0.25">
      <c r="B116" s="50" t="s">
        <v>79</v>
      </c>
      <c r="C116" s="30">
        <v>7574.81</v>
      </c>
      <c r="D116" s="30">
        <v>7574.81</v>
      </c>
      <c r="E116" s="23">
        <f t="shared" si="0"/>
        <v>0</v>
      </c>
      <c r="F116" s="23"/>
    </row>
    <row r="117" spans="2:8" x14ac:dyDescent="0.25">
      <c r="B117" s="50" t="s">
        <v>80</v>
      </c>
      <c r="C117" s="30">
        <v>9020</v>
      </c>
      <c r="D117" s="30">
        <v>9020</v>
      </c>
      <c r="E117" s="23"/>
      <c r="F117" s="23"/>
    </row>
    <row r="118" spans="2:8" x14ac:dyDescent="0.25">
      <c r="B118" s="22" t="s">
        <v>81</v>
      </c>
      <c r="C118" s="54">
        <f>SUM(C90:C117)</f>
        <v>46296400.170000017</v>
      </c>
      <c r="D118" s="54">
        <f>SUM(D90:D117)</f>
        <v>46355444.170000017</v>
      </c>
      <c r="E118" s="54">
        <f>SUM(E90:E116)</f>
        <v>59044</v>
      </c>
      <c r="F118" s="23"/>
    </row>
    <row r="119" spans="2:8" x14ac:dyDescent="0.25">
      <c r="B119" s="50" t="s">
        <v>82</v>
      </c>
      <c r="C119" s="30">
        <v>-11936091.210000001</v>
      </c>
      <c r="D119" s="30">
        <v>-11936091.210000001</v>
      </c>
      <c r="E119" s="23">
        <f t="shared" ref="E119:E137" si="1">D119-C119</f>
        <v>0</v>
      </c>
      <c r="F119" s="23"/>
    </row>
    <row r="120" spans="2:8" x14ac:dyDescent="0.25">
      <c r="B120" s="50" t="s">
        <v>83</v>
      </c>
      <c r="C120" s="30">
        <v>-9927113.1300000008</v>
      </c>
      <c r="D120" s="30">
        <v>-9927113.1300000008</v>
      </c>
      <c r="E120" s="23">
        <f t="shared" si="1"/>
        <v>0</v>
      </c>
      <c r="F120" s="23"/>
    </row>
    <row r="121" spans="2:8" x14ac:dyDescent="0.25">
      <c r="B121" s="50" t="s">
        <v>84</v>
      </c>
      <c r="C121" s="30">
        <v>-8639</v>
      </c>
      <c r="D121" s="30">
        <v>-8639</v>
      </c>
      <c r="E121" s="23">
        <f t="shared" si="1"/>
        <v>0</v>
      </c>
      <c r="F121" s="23"/>
    </row>
    <row r="122" spans="2:8" x14ac:dyDescent="0.25">
      <c r="B122" s="50" t="s">
        <v>85</v>
      </c>
      <c r="C122" s="30">
        <v>-9020</v>
      </c>
      <c r="D122" s="30">
        <v>-9020</v>
      </c>
      <c r="E122" s="23">
        <f t="shared" si="1"/>
        <v>0</v>
      </c>
      <c r="F122" s="23"/>
    </row>
    <row r="123" spans="2:8" x14ac:dyDescent="0.25">
      <c r="B123" s="50" t="s">
        <v>86</v>
      </c>
      <c r="C123" s="30">
        <v>-8212654.4000000004</v>
      </c>
      <c r="D123" s="30">
        <v>-8212654.4000000004</v>
      </c>
      <c r="E123" s="23">
        <f t="shared" si="1"/>
        <v>0</v>
      </c>
      <c r="F123" s="23"/>
    </row>
    <row r="124" spans="2:8" x14ac:dyDescent="0.25">
      <c r="B124" s="50" t="s">
        <v>87</v>
      </c>
      <c r="C124" s="30">
        <v>-748246.12</v>
      </c>
      <c r="D124" s="30">
        <v>-748246.12</v>
      </c>
      <c r="E124" s="23">
        <f t="shared" si="1"/>
        <v>0</v>
      </c>
      <c r="F124" s="23"/>
    </row>
    <row r="125" spans="2:8" x14ac:dyDescent="0.25">
      <c r="B125" s="50" t="s">
        <v>88</v>
      </c>
      <c r="C125" s="30">
        <v>-515889.06</v>
      </c>
      <c r="D125" s="30">
        <v>-515889.06</v>
      </c>
      <c r="E125" s="23">
        <f t="shared" si="1"/>
        <v>0</v>
      </c>
      <c r="F125" s="23"/>
    </row>
    <row r="126" spans="2:8" x14ac:dyDescent="0.25">
      <c r="B126" s="50" t="s">
        <v>89</v>
      </c>
      <c r="C126" s="30">
        <v>-51033.440000000002</v>
      </c>
      <c r="D126" s="30">
        <v>-51033.440000000002</v>
      </c>
      <c r="E126" s="23">
        <f t="shared" si="1"/>
        <v>0</v>
      </c>
      <c r="F126" s="23"/>
    </row>
    <row r="127" spans="2:8" x14ac:dyDescent="0.25">
      <c r="B127" s="50" t="s">
        <v>90</v>
      </c>
      <c r="C127" s="30">
        <v>-167570.95000000001</v>
      </c>
      <c r="D127" s="30">
        <v>-167570.95000000001</v>
      </c>
      <c r="E127" s="23">
        <f t="shared" si="1"/>
        <v>0</v>
      </c>
      <c r="F127" s="23"/>
    </row>
    <row r="128" spans="2:8" x14ac:dyDescent="0.25">
      <c r="B128" s="50" t="s">
        <v>91</v>
      </c>
      <c r="C128" s="30">
        <v>-3947833.1</v>
      </c>
      <c r="D128" s="30">
        <v>-3947833.1</v>
      </c>
      <c r="E128" s="23">
        <f t="shared" si="1"/>
        <v>0</v>
      </c>
      <c r="F128" s="23"/>
    </row>
    <row r="129" spans="2:9" x14ac:dyDescent="0.25">
      <c r="B129" s="50" t="s">
        <v>92</v>
      </c>
      <c r="C129" s="30">
        <v>-4262993.8600000003</v>
      </c>
      <c r="D129" s="30">
        <v>-4262993.8600000003</v>
      </c>
      <c r="E129" s="23">
        <f t="shared" si="1"/>
        <v>0</v>
      </c>
      <c r="F129" s="23"/>
    </row>
    <row r="130" spans="2:9" x14ac:dyDescent="0.25">
      <c r="B130" s="50" t="s">
        <v>93</v>
      </c>
      <c r="C130" s="30">
        <v>-446.55</v>
      </c>
      <c r="D130" s="30">
        <v>-446.55</v>
      </c>
      <c r="E130" s="23">
        <f t="shared" si="1"/>
        <v>0</v>
      </c>
      <c r="F130" s="23"/>
    </row>
    <row r="131" spans="2:9" x14ac:dyDescent="0.25">
      <c r="B131" s="50" t="s">
        <v>94</v>
      </c>
      <c r="C131" s="30">
        <v>-39100</v>
      </c>
      <c r="D131" s="30">
        <v>-39100</v>
      </c>
      <c r="E131" s="23">
        <f t="shared" si="1"/>
        <v>0</v>
      </c>
      <c r="F131" s="23"/>
    </row>
    <row r="132" spans="2:9" x14ac:dyDescent="0.25">
      <c r="B132" s="50" t="s">
        <v>95</v>
      </c>
      <c r="C132" s="30">
        <v>-3930195.47</v>
      </c>
      <c r="D132" s="30">
        <v>-3930195.47</v>
      </c>
      <c r="E132" s="23">
        <f t="shared" si="1"/>
        <v>0</v>
      </c>
      <c r="F132" s="23"/>
    </row>
    <row r="133" spans="2:9" x14ac:dyDescent="0.25">
      <c r="B133" s="50" t="s">
        <v>96</v>
      </c>
      <c r="C133" s="30">
        <v>-728650.13</v>
      </c>
      <c r="D133" s="30">
        <v>-728650.13</v>
      </c>
      <c r="E133" s="23">
        <f t="shared" si="1"/>
        <v>0</v>
      </c>
      <c r="F133" s="23"/>
    </row>
    <row r="134" spans="2:9" x14ac:dyDescent="0.25">
      <c r="B134" s="50" t="s">
        <v>97</v>
      </c>
      <c r="C134" s="30">
        <v>-1990508.26</v>
      </c>
      <c r="D134" s="30">
        <v>-1990508.26</v>
      </c>
      <c r="E134" s="23">
        <f t="shared" si="1"/>
        <v>0</v>
      </c>
      <c r="F134" s="23"/>
    </row>
    <row r="135" spans="2:9" x14ac:dyDescent="0.25">
      <c r="B135" s="50" t="s">
        <v>98</v>
      </c>
      <c r="C135" s="30">
        <v>-253824.81</v>
      </c>
      <c r="D135" s="30">
        <v>-253824.81</v>
      </c>
      <c r="E135" s="23">
        <f t="shared" si="1"/>
        <v>0</v>
      </c>
      <c r="F135" s="23"/>
    </row>
    <row r="136" spans="2:9" x14ac:dyDescent="0.25">
      <c r="B136" s="50" t="s">
        <v>99</v>
      </c>
      <c r="C136" s="30">
        <v>-1396029.69</v>
      </c>
      <c r="D136" s="30">
        <v>-1396029.69</v>
      </c>
      <c r="E136" s="23">
        <f t="shared" si="1"/>
        <v>0</v>
      </c>
      <c r="F136" s="23"/>
    </row>
    <row r="137" spans="2:9" x14ac:dyDescent="0.25">
      <c r="B137" s="50" t="s">
        <v>100</v>
      </c>
      <c r="C137" s="30">
        <v>-379776.69</v>
      </c>
      <c r="D137" s="30">
        <v>-379776.69</v>
      </c>
      <c r="E137" s="23">
        <f t="shared" si="1"/>
        <v>0</v>
      </c>
      <c r="F137" s="23"/>
    </row>
    <row r="138" spans="2:9" x14ac:dyDescent="0.25">
      <c r="B138" s="24" t="s">
        <v>101</v>
      </c>
      <c r="C138" s="55">
        <f>SUM(C119:C137)</f>
        <v>-48505615.869999997</v>
      </c>
      <c r="D138" s="55">
        <f>SUM(D119:D137)</f>
        <v>-48505615.869999997</v>
      </c>
      <c r="E138" s="55">
        <f>SUM(E119:E137)</f>
        <v>0</v>
      </c>
      <c r="F138" s="23">
        <v>0</v>
      </c>
    </row>
    <row r="139" spans="2:9" ht="18" customHeight="1" x14ac:dyDescent="0.25">
      <c r="C139" s="56">
        <f>C89+C118+C138</f>
        <v>124024163.38999999</v>
      </c>
      <c r="D139" s="56">
        <f>D89+D118+D138</f>
        <v>125249917.53999999</v>
      </c>
      <c r="E139" s="56">
        <f>E89+E118+E138</f>
        <v>1225754.1499999911</v>
      </c>
      <c r="F139" s="57"/>
      <c r="H139" s="58"/>
      <c r="I139" s="58"/>
    </row>
    <row r="141" spans="2:9" x14ac:dyDescent="0.25">
      <c r="H141" s="17"/>
    </row>
    <row r="142" spans="2:9" ht="21.75" customHeight="1" x14ac:dyDescent="0.25">
      <c r="B142" s="18" t="s">
        <v>102</v>
      </c>
      <c r="C142" s="19" t="s">
        <v>45</v>
      </c>
      <c r="D142" s="19" t="s">
        <v>46</v>
      </c>
      <c r="E142" s="19" t="s">
        <v>47</v>
      </c>
      <c r="F142" s="19" t="s">
        <v>48</v>
      </c>
    </row>
    <row r="143" spans="2:9" x14ac:dyDescent="0.25">
      <c r="B143" s="22" t="s">
        <v>103</v>
      </c>
      <c r="C143" s="30">
        <v>88673.43</v>
      </c>
      <c r="D143" s="30">
        <v>88673.43</v>
      </c>
      <c r="E143" s="23">
        <f>D143-C143</f>
        <v>0</v>
      </c>
      <c r="F143" s="23"/>
    </row>
    <row r="144" spans="2:9" x14ac:dyDescent="0.25">
      <c r="B144" s="22"/>
      <c r="C144" s="30"/>
      <c r="D144" s="30"/>
      <c r="E144" s="23"/>
      <c r="F144" s="23"/>
    </row>
    <row r="145" spans="2:6" x14ac:dyDescent="0.25">
      <c r="B145" s="22" t="s">
        <v>104</v>
      </c>
      <c r="C145" s="23">
        <v>0</v>
      </c>
      <c r="D145" s="23">
        <v>0</v>
      </c>
      <c r="E145" s="23"/>
      <c r="F145" s="23"/>
    </row>
    <row r="146" spans="2:6" x14ac:dyDescent="0.25">
      <c r="B146" s="22"/>
      <c r="C146" s="23"/>
      <c r="D146" s="23"/>
      <c r="E146" s="23"/>
      <c r="F146" s="23"/>
    </row>
    <row r="147" spans="2:6" x14ac:dyDescent="0.25">
      <c r="B147" s="22" t="s">
        <v>101</v>
      </c>
      <c r="C147" s="30">
        <v>-76902.460000000006</v>
      </c>
      <c r="D147" s="30">
        <v>-76902.460000000006</v>
      </c>
      <c r="E147" s="23">
        <f>D147-C147</f>
        <v>0</v>
      </c>
      <c r="F147" s="23"/>
    </row>
    <row r="148" spans="2:6" x14ac:dyDescent="0.25">
      <c r="B148" s="59"/>
      <c r="C148" s="25"/>
      <c r="D148" s="25"/>
      <c r="E148" s="25"/>
      <c r="F148" s="25"/>
    </row>
    <row r="149" spans="2:6" ht="16.5" customHeight="1" x14ac:dyDescent="0.25">
      <c r="C149" s="60">
        <f>C143+C147</f>
        <v>11770.969999999987</v>
      </c>
      <c r="D149" s="60">
        <f>D143+D147</f>
        <v>11770.969999999987</v>
      </c>
      <c r="E149" s="19">
        <f>SUM(E147:E148)</f>
        <v>0</v>
      </c>
      <c r="F149" s="57"/>
    </row>
    <row r="153" spans="2:6" ht="27" customHeight="1" x14ac:dyDescent="0.25">
      <c r="B153" s="18" t="s">
        <v>105</v>
      </c>
      <c r="C153" s="19" t="s">
        <v>9</v>
      </c>
    </row>
    <row r="154" spans="2:6" x14ac:dyDescent="0.25">
      <c r="B154" s="20" t="s">
        <v>106</v>
      </c>
      <c r="C154" s="21"/>
    </row>
    <row r="155" spans="2:6" x14ac:dyDescent="0.25">
      <c r="B155" s="22"/>
      <c r="C155" s="23"/>
    </row>
    <row r="156" spans="2:6" x14ac:dyDescent="0.25">
      <c r="B156" s="24"/>
      <c r="C156" s="25"/>
    </row>
    <row r="157" spans="2:6" ht="15" customHeight="1" x14ac:dyDescent="0.25">
      <c r="C157" s="19">
        <f>SUM(C155:C156)</f>
        <v>0</v>
      </c>
    </row>
    <row r="158" spans="2:6" ht="15" customHeight="1" x14ac:dyDescent="0.25">
      <c r="C158" s="61"/>
    </row>
    <row r="159" spans="2:6" x14ac:dyDescent="0.25">
      <c r="B159" s="5"/>
    </row>
    <row r="161" spans="2:8" ht="22.5" customHeight="1" x14ac:dyDescent="0.25">
      <c r="B161" s="62" t="s">
        <v>107</v>
      </c>
      <c r="C161" s="63" t="s">
        <v>9</v>
      </c>
      <c r="D161" s="64" t="s">
        <v>108</v>
      </c>
    </row>
    <row r="162" spans="2:8" x14ac:dyDescent="0.25">
      <c r="B162" s="65"/>
      <c r="C162" s="66"/>
      <c r="D162" s="67"/>
    </row>
    <row r="163" spans="2:8" x14ac:dyDescent="0.25">
      <c r="B163" s="68"/>
      <c r="C163" s="69"/>
      <c r="D163" s="70"/>
    </row>
    <row r="164" spans="2:8" x14ac:dyDescent="0.25">
      <c r="B164" s="71"/>
      <c r="C164" s="72"/>
      <c r="D164" s="72"/>
    </row>
    <row r="165" spans="2:8" x14ac:dyDescent="0.25">
      <c r="B165" s="71"/>
      <c r="C165" s="72"/>
      <c r="D165" s="72"/>
    </row>
    <row r="166" spans="2:8" x14ac:dyDescent="0.25">
      <c r="B166" s="73"/>
      <c r="C166" s="74"/>
      <c r="D166" s="74"/>
    </row>
    <row r="167" spans="2:8" ht="14.25" customHeight="1" x14ac:dyDescent="0.25">
      <c r="C167" s="19">
        <f>SUM(C165:C166)</f>
        <v>0</v>
      </c>
      <c r="D167" s="19"/>
      <c r="H167" s="17"/>
    </row>
    <row r="169" spans="2:8" ht="0.6" customHeight="1" x14ac:dyDescent="0.25"/>
    <row r="170" spans="2:8" x14ac:dyDescent="0.25">
      <c r="B170" s="13" t="s">
        <v>109</v>
      </c>
    </row>
    <row r="171" spans="2:8" ht="5.4" customHeight="1" x14ac:dyDescent="0.25"/>
    <row r="172" spans="2:8" ht="20.25" customHeight="1" x14ac:dyDescent="0.25">
      <c r="B172" s="62" t="s">
        <v>110</v>
      </c>
      <c r="C172" s="75" t="s">
        <v>9</v>
      </c>
      <c r="D172" s="19" t="s">
        <v>22</v>
      </c>
      <c r="E172" s="19" t="s">
        <v>23</v>
      </c>
      <c r="F172" s="19" t="s">
        <v>24</v>
      </c>
    </row>
    <row r="173" spans="2:8" x14ac:dyDescent="0.25">
      <c r="B173" s="48" t="s">
        <v>111</v>
      </c>
      <c r="C173" s="67">
        <v>-171866.38</v>
      </c>
      <c r="D173" s="67">
        <v>-171866.38</v>
      </c>
      <c r="E173" s="21"/>
      <c r="F173" s="21"/>
    </row>
    <row r="174" spans="2:8" x14ac:dyDescent="0.25">
      <c r="B174" s="50" t="s">
        <v>112</v>
      </c>
      <c r="C174" s="76">
        <v>-212594.83</v>
      </c>
      <c r="D174" s="76">
        <v>-212594.83</v>
      </c>
      <c r="E174" s="23"/>
      <c r="F174" s="23"/>
    </row>
    <row r="175" spans="2:8" x14ac:dyDescent="0.25">
      <c r="B175" s="50" t="s">
        <v>113</v>
      </c>
      <c r="C175" s="76">
        <v>-218972.23</v>
      </c>
      <c r="D175" s="76">
        <v>-218972.23</v>
      </c>
      <c r="E175" s="23"/>
      <c r="F175" s="23"/>
    </row>
    <row r="176" spans="2:8" x14ac:dyDescent="0.25">
      <c r="B176" s="50" t="s">
        <v>114</v>
      </c>
      <c r="C176" s="76">
        <v>-347072.21</v>
      </c>
      <c r="D176" s="76">
        <v>-347072.21</v>
      </c>
      <c r="E176" s="23"/>
      <c r="F176" s="23"/>
    </row>
    <row r="177" spans="2:6" x14ac:dyDescent="0.25">
      <c r="B177" s="50" t="s">
        <v>115</v>
      </c>
      <c r="C177" s="76">
        <v>-67000.27</v>
      </c>
      <c r="D177" s="76">
        <v>-67000.27</v>
      </c>
      <c r="E177" s="23"/>
      <c r="F177" s="23"/>
    </row>
    <row r="178" spans="2:6" x14ac:dyDescent="0.25">
      <c r="B178" s="50" t="s">
        <v>116</v>
      </c>
      <c r="C178" s="76">
        <v>-16751.87</v>
      </c>
      <c r="D178" s="76">
        <v>-16751.87</v>
      </c>
      <c r="E178" s="23"/>
      <c r="F178" s="23"/>
    </row>
    <row r="179" spans="2:6" x14ac:dyDescent="0.25">
      <c r="B179" s="50" t="s">
        <v>117</v>
      </c>
      <c r="C179" s="76">
        <v>-108657.96</v>
      </c>
      <c r="D179" s="76">
        <v>-108657.96</v>
      </c>
      <c r="E179" s="23"/>
      <c r="F179" s="23"/>
    </row>
    <row r="180" spans="2:6" x14ac:dyDescent="0.25">
      <c r="B180" s="50" t="s">
        <v>118</v>
      </c>
      <c r="C180" s="76">
        <v>-168717.31</v>
      </c>
      <c r="D180" s="76">
        <v>-168717.31</v>
      </c>
      <c r="E180" s="23"/>
      <c r="F180" s="23"/>
    </row>
    <row r="181" spans="2:6" x14ac:dyDescent="0.25">
      <c r="B181" s="50" t="s">
        <v>119</v>
      </c>
      <c r="C181" s="76">
        <v>-503.23</v>
      </c>
      <c r="D181" s="76">
        <v>-503.23</v>
      </c>
      <c r="E181" s="23"/>
      <c r="F181" s="23"/>
    </row>
    <row r="182" spans="2:6" x14ac:dyDescent="0.25">
      <c r="B182" s="50" t="s">
        <v>120</v>
      </c>
      <c r="C182" s="76">
        <v>-1779.87</v>
      </c>
      <c r="D182" s="76">
        <v>-1779.87</v>
      </c>
      <c r="E182" s="23"/>
      <c r="F182" s="23"/>
    </row>
    <row r="183" spans="2:6" x14ac:dyDescent="0.25">
      <c r="B183" s="50" t="s">
        <v>121</v>
      </c>
      <c r="C183" s="76">
        <v>-51784</v>
      </c>
      <c r="D183" s="76">
        <v>-51784</v>
      </c>
      <c r="E183" s="23"/>
      <c r="F183" s="23"/>
    </row>
    <row r="184" spans="2:6" x14ac:dyDescent="0.25">
      <c r="B184" s="50" t="s">
        <v>122</v>
      </c>
      <c r="C184" s="76">
        <v>-1138.21</v>
      </c>
      <c r="D184" s="76">
        <v>-1138.21</v>
      </c>
      <c r="E184" s="23"/>
      <c r="F184" s="23"/>
    </row>
    <row r="185" spans="2:6" x14ac:dyDescent="0.25">
      <c r="B185" s="50" t="s">
        <v>123</v>
      </c>
      <c r="C185" s="76">
        <v>-4466.78</v>
      </c>
      <c r="D185" s="76">
        <v>-4466.78</v>
      </c>
      <c r="E185" s="23"/>
      <c r="F185" s="23"/>
    </row>
    <row r="186" spans="2:6" x14ac:dyDescent="0.25">
      <c r="B186" s="50" t="s">
        <v>124</v>
      </c>
      <c r="C186" s="76">
        <v>-17657.439999999999</v>
      </c>
      <c r="D186" s="76">
        <v>-17657.439999999999</v>
      </c>
      <c r="E186" s="23"/>
      <c r="F186" s="23"/>
    </row>
    <row r="187" spans="2:6" x14ac:dyDescent="0.25">
      <c r="B187" s="50" t="s">
        <v>125</v>
      </c>
      <c r="C187" s="76">
        <v>-3126</v>
      </c>
      <c r="D187" s="76">
        <v>-3126</v>
      </c>
      <c r="E187" s="23"/>
      <c r="F187" s="23"/>
    </row>
    <row r="188" spans="2:6" x14ac:dyDescent="0.25">
      <c r="B188" s="50" t="s">
        <v>126</v>
      </c>
      <c r="C188" s="76">
        <v>-4137482.29</v>
      </c>
      <c r="D188" s="76">
        <v>-4137482.29</v>
      </c>
      <c r="E188" s="23"/>
      <c r="F188" s="23"/>
    </row>
    <row r="189" spans="2:6" x14ac:dyDescent="0.25">
      <c r="B189" s="50"/>
      <c r="C189" s="76"/>
      <c r="D189" s="77"/>
      <c r="E189" s="23"/>
      <c r="F189" s="23"/>
    </row>
    <row r="190" spans="2:6" x14ac:dyDescent="0.25">
      <c r="B190" s="24"/>
      <c r="C190" s="25"/>
      <c r="D190" s="41"/>
      <c r="E190" s="25"/>
      <c r="F190" s="25"/>
    </row>
    <row r="191" spans="2:6" ht="16.5" customHeight="1" x14ac:dyDescent="0.25">
      <c r="C191" s="78">
        <f>SUM(C173:C190)</f>
        <v>-5529570.8799999999</v>
      </c>
      <c r="D191" s="78">
        <f>SUM(D173:D190)</f>
        <v>-5529570.8799999999</v>
      </c>
      <c r="E191" s="78">
        <f>SUM(E173:E190)</f>
        <v>0</v>
      </c>
      <c r="F191" s="78">
        <f>SUM(F173:F190)</f>
        <v>0</v>
      </c>
    </row>
    <row r="193" spans="2:8" ht="3.6" customHeight="1" x14ac:dyDescent="0.25">
      <c r="H193" s="17"/>
    </row>
    <row r="195" spans="2:8" ht="20.25" customHeight="1" x14ac:dyDescent="0.25">
      <c r="B195" s="62" t="s">
        <v>127</v>
      </c>
      <c r="C195" s="63" t="s">
        <v>9</v>
      </c>
      <c r="D195" s="19" t="s">
        <v>128</v>
      </c>
      <c r="E195" s="19" t="s">
        <v>108</v>
      </c>
    </row>
    <row r="196" spans="2:8" x14ac:dyDescent="0.25">
      <c r="B196" s="79" t="s">
        <v>129</v>
      </c>
      <c r="C196" s="80"/>
      <c r="D196" s="81"/>
      <c r="E196" s="82"/>
    </row>
    <row r="197" spans="2:8" x14ac:dyDescent="0.25">
      <c r="B197" s="83"/>
      <c r="C197" s="84"/>
      <c r="D197" s="85"/>
      <c r="E197" s="86"/>
    </row>
    <row r="198" spans="2:8" x14ac:dyDescent="0.25">
      <c r="B198" s="87"/>
      <c r="C198" s="88"/>
      <c r="D198" s="89"/>
      <c r="E198" s="90"/>
    </row>
    <row r="199" spans="2:8" ht="16.5" customHeight="1" x14ac:dyDescent="0.25">
      <c r="C199" s="19">
        <f>SUM(C197:C198)</f>
        <v>0</v>
      </c>
      <c r="D199" s="91"/>
      <c r="E199" s="92"/>
    </row>
    <row r="200" spans="2:8" x14ac:dyDescent="0.25">
      <c r="H200" s="17"/>
    </row>
    <row r="201" spans="2:8" x14ac:dyDescent="0.25">
      <c r="H201" s="17"/>
    </row>
    <row r="203" spans="2:8" ht="27.75" customHeight="1" x14ac:dyDescent="0.25">
      <c r="B203" s="62" t="s">
        <v>130</v>
      </c>
      <c r="C203" s="75" t="s">
        <v>9</v>
      </c>
      <c r="D203" s="19" t="s">
        <v>128</v>
      </c>
      <c r="E203" s="19" t="s">
        <v>108</v>
      </c>
    </row>
    <row r="204" spans="2:8" x14ac:dyDescent="0.25">
      <c r="B204" s="79" t="s">
        <v>131</v>
      </c>
      <c r="C204" s="30">
        <v>0</v>
      </c>
      <c r="D204" s="81"/>
      <c r="E204" s="82"/>
    </row>
    <row r="205" spans="2:8" x14ac:dyDescent="0.25">
      <c r="B205" s="83"/>
      <c r="C205" s="84"/>
      <c r="D205" s="85"/>
      <c r="E205" s="86"/>
    </row>
    <row r="206" spans="2:8" x14ac:dyDescent="0.25">
      <c r="B206" s="87"/>
      <c r="C206" s="88"/>
      <c r="D206" s="89"/>
      <c r="E206" s="90"/>
    </row>
    <row r="207" spans="2:8" ht="15" customHeight="1" x14ac:dyDescent="0.25">
      <c r="C207" s="19">
        <f>SUM(C205:C206)</f>
        <v>0</v>
      </c>
      <c r="D207" s="91"/>
      <c r="E207" s="92"/>
      <c r="H207" s="17"/>
    </row>
    <row r="208" spans="2:8" ht="3.6" customHeight="1" x14ac:dyDescent="0.25">
      <c r="B208" s="5"/>
    </row>
    <row r="209" spans="2:5" x14ac:dyDescent="0.25">
      <c r="B209" s="5"/>
    </row>
    <row r="211" spans="2:5" ht="24" customHeight="1" x14ac:dyDescent="0.25">
      <c r="B211" s="62" t="s">
        <v>132</v>
      </c>
      <c r="C211" s="63" t="s">
        <v>9</v>
      </c>
      <c r="D211" s="19" t="s">
        <v>128</v>
      </c>
      <c r="E211" s="19" t="s">
        <v>108</v>
      </c>
    </row>
    <row r="212" spans="2:5" x14ac:dyDescent="0.25">
      <c r="B212" s="79" t="s">
        <v>133</v>
      </c>
      <c r="C212" s="80"/>
      <c r="D212" s="81"/>
      <c r="E212" s="82"/>
    </row>
    <row r="213" spans="2:5" x14ac:dyDescent="0.25">
      <c r="B213" s="83"/>
      <c r="C213" s="84"/>
      <c r="D213" s="85"/>
      <c r="E213" s="86"/>
    </row>
    <row r="214" spans="2:5" x14ac:dyDescent="0.25">
      <c r="B214" s="87"/>
      <c r="C214" s="88"/>
      <c r="D214" s="89"/>
      <c r="E214" s="90"/>
    </row>
    <row r="215" spans="2:5" ht="16.5" customHeight="1" x14ac:dyDescent="0.25">
      <c r="C215" s="19">
        <f>SUM(C213:C214)</f>
        <v>0</v>
      </c>
      <c r="D215" s="91"/>
      <c r="E215" s="92"/>
    </row>
    <row r="216" spans="2:5" ht="16.5" customHeight="1" x14ac:dyDescent="0.25">
      <c r="C216" s="93"/>
      <c r="D216" s="94"/>
      <c r="E216" s="94"/>
    </row>
    <row r="219" spans="2:5" ht="1.2" customHeight="1" x14ac:dyDescent="0.25"/>
    <row r="221" spans="2:5" ht="24" customHeight="1" x14ac:dyDescent="0.25">
      <c r="B221" s="62" t="s">
        <v>134</v>
      </c>
      <c r="C221" s="75" t="s">
        <v>9</v>
      </c>
      <c r="D221" s="95" t="s">
        <v>128</v>
      </c>
      <c r="E221" s="95" t="s">
        <v>36</v>
      </c>
    </row>
    <row r="222" spans="2:5" x14ac:dyDescent="0.25">
      <c r="B222" s="79" t="s">
        <v>135</v>
      </c>
      <c r="C222" s="23">
        <v>-6750.16</v>
      </c>
      <c r="D222" s="21">
        <v>0</v>
      </c>
      <c r="E222" s="21">
        <v>0</v>
      </c>
    </row>
    <row r="223" spans="2:5" x14ac:dyDescent="0.25">
      <c r="B223" s="22"/>
      <c r="C223" s="23"/>
      <c r="D223" s="23">
        <v>0</v>
      </c>
      <c r="E223" s="23">
        <v>0</v>
      </c>
    </row>
    <row r="224" spans="2:5" x14ac:dyDescent="0.25">
      <c r="B224" s="24"/>
      <c r="C224" s="96"/>
      <c r="D224" s="96">
        <v>0</v>
      </c>
      <c r="E224" s="96">
        <v>0</v>
      </c>
    </row>
    <row r="225" spans="2:8" ht="18.75" customHeight="1" x14ac:dyDescent="0.25">
      <c r="C225" s="78">
        <f>SUM(C206:C224)</f>
        <v>-6750.16</v>
      </c>
      <c r="D225" s="91"/>
      <c r="E225" s="92"/>
      <c r="H225" s="17"/>
    </row>
    <row r="226" spans="2:8" ht="1.2" customHeight="1" x14ac:dyDescent="0.25"/>
    <row r="227" spans="2:8" ht="1.2" customHeight="1" x14ac:dyDescent="0.25"/>
    <row r="228" spans="2:8" x14ac:dyDescent="0.25">
      <c r="B228" s="13" t="s">
        <v>136</v>
      </c>
    </row>
    <row r="229" spans="2:8" x14ac:dyDescent="0.25">
      <c r="B229" s="13"/>
    </row>
    <row r="230" spans="2:8" x14ac:dyDescent="0.25">
      <c r="B230" s="13" t="s">
        <v>137</v>
      </c>
    </row>
    <row r="232" spans="2:8" ht="24" customHeight="1" x14ac:dyDescent="0.25">
      <c r="B232" s="97" t="s">
        <v>138</v>
      </c>
      <c r="C232" s="75" t="s">
        <v>9</v>
      </c>
      <c r="D232" s="19" t="s">
        <v>139</v>
      </c>
      <c r="E232" s="19" t="s">
        <v>36</v>
      </c>
    </row>
    <row r="233" spans="2:8" x14ac:dyDescent="0.25">
      <c r="B233" s="98" t="s">
        <v>140</v>
      </c>
      <c r="C233" s="99">
        <v>-178750</v>
      </c>
      <c r="D233" s="21"/>
      <c r="E233" s="21"/>
    </row>
    <row r="234" spans="2:8" x14ac:dyDescent="0.25">
      <c r="B234" s="98" t="s">
        <v>141</v>
      </c>
      <c r="C234" s="99">
        <v>-43050</v>
      </c>
      <c r="D234" s="23"/>
      <c r="E234" s="23"/>
    </row>
    <row r="235" spans="2:8" x14ac:dyDescent="0.25">
      <c r="B235" s="98" t="s">
        <v>142</v>
      </c>
      <c r="C235" s="99">
        <v>-587560</v>
      </c>
      <c r="D235" s="23"/>
      <c r="E235" s="23"/>
    </row>
    <row r="236" spans="2:8" x14ac:dyDescent="0.25">
      <c r="B236" s="98" t="s">
        <v>143</v>
      </c>
      <c r="C236" s="99">
        <v>-39000</v>
      </c>
      <c r="D236" s="23"/>
      <c r="E236" s="23"/>
    </row>
    <row r="237" spans="2:8" x14ac:dyDescent="0.25">
      <c r="B237" s="98" t="s">
        <v>144</v>
      </c>
      <c r="C237" s="99">
        <v>-260</v>
      </c>
      <c r="D237" s="23"/>
      <c r="E237" s="23"/>
    </row>
    <row r="238" spans="2:8" x14ac:dyDescent="0.25">
      <c r="B238" s="98" t="s">
        <v>145</v>
      </c>
      <c r="C238" s="99">
        <v>-174920</v>
      </c>
      <c r="D238" s="23"/>
      <c r="E238" s="23"/>
    </row>
    <row r="239" spans="2:8" x14ac:dyDescent="0.25">
      <c r="B239" s="98" t="s">
        <v>146</v>
      </c>
      <c r="C239" s="99">
        <v>-154874.44</v>
      </c>
      <c r="D239" s="23"/>
      <c r="E239" s="23"/>
    </row>
    <row r="240" spans="2:8" x14ac:dyDescent="0.25">
      <c r="B240" s="98" t="s">
        <v>147</v>
      </c>
      <c r="C240" s="99">
        <v>-3277561</v>
      </c>
      <c r="D240" s="23"/>
      <c r="E240" s="23"/>
    </row>
    <row r="241" spans="2:5" x14ac:dyDescent="0.25">
      <c r="B241" s="98" t="s">
        <v>148</v>
      </c>
      <c r="C241" s="99">
        <v>-146400</v>
      </c>
      <c r="D241" s="23"/>
      <c r="E241" s="23"/>
    </row>
    <row r="242" spans="2:5" x14ac:dyDescent="0.25">
      <c r="B242" s="98" t="s">
        <v>149</v>
      </c>
      <c r="C242" s="99">
        <v>-44969</v>
      </c>
      <c r="D242" s="23"/>
      <c r="E242" s="23"/>
    </row>
    <row r="243" spans="2:5" x14ac:dyDescent="0.25">
      <c r="B243" s="98" t="s">
        <v>150</v>
      </c>
      <c r="C243" s="99">
        <v>-348</v>
      </c>
      <c r="D243" s="23"/>
      <c r="E243" s="23"/>
    </row>
    <row r="244" spans="2:5" x14ac:dyDescent="0.25">
      <c r="B244" s="98" t="s">
        <v>151</v>
      </c>
      <c r="C244" s="99">
        <v>-24341</v>
      </c>
      <c r="D244" s="23"/>
      <c r="E244" s="23"/>
    </row>
    <row r="245" spans="2:5" x14ac:dyDescent="0.25">
      <c r="B245" s="98" t="s">
        <v>152</v>
      </c>
      <c r="C245" s="99">
        <v>-449</v>
      </c>
      <c r="D245" s="23"/>
      <c r="E245" s="23"/>
    </row>
    <row r="246" spans="2:5" x14ac:dyDescent="0.25">
      <c r="B246" s="98" t="s">
        <v>153</v>
      </c>
      <c r="C246" s="99">
        <v>-118272</v>
      </c>
      <c r="D246" s="23"/>
      <c r="E246" s="23"/>
    </row>
    <row r="247" spans="2:5" x14ac:dyDescent="0.25">
      <c r="B247" s="98" t="s">
        <v>154</v>
      </c>
      <c r="C247" s="99">
        <v>-50882.33</v>
      </c>
      <c r="D247" s="23"/>
      <c r="E247" s="23"/>
    </row>
    <row r="248" spans="2:5" x14ac:dyDescent="0.25">
      <c r="B248" s="98" t="s">
        <v>155</v>
      </c>
      <c r="C248" s="99">
        <v>-4841636.7699999996</v>
      </c>
      <c r="D248" s="23"/>
      <c r="E248" s="23"/>
    </row>
    <row r="249" spans="2:5" x14ac:dyDescent="0.25">
      <c r="B249" s="98" t="s">
        <v>156</v>
      </c>
      <c r="C249" s="99">
        <v>-4841636.7699999996</v>
      </c>
      <c r="D249" s="23"/>
      <c r="E249" s="23"/>
    </row>
    <row r="250" spans="2:5" x14ac:dyDescent="0.25">
      <c r="B250" s="98" t="s">
        <v>157</v>
      </c>
      <c r="C250" s="99">
        <v>-4841636.7699999996</v>
      </c>
      <c r="D250" s="23"/>
      <c r="E250" s="23"/>
    </row>
    <row r="251" spans="2:5" x14ac:dyDescent="0.25">
      <c r="B251" s="98" t="s">
        <v>158</v>
      </c>
      <c r="C251" s="99">
        <v>-5263962.46</v>
      </c>
      <c r="D251" s="23"/>
      <c r="E251" s="23"/>
    </row>
    <row r="252" spans="2:5" x14ac:dyDescent="0.25">
      <c r="B252" s="98" t="s">
        <v>159</v>
      </c>
      <c r="C252" s="99">
        <v>-585810.76</v>
      </c>
      <c r="D252" s="23"/>
      <c r="E252" s="23"/>
    </row>
    <row r="253" spans="2:5" x14ac:dyDescent="0.25">
      <c r="B253" s="98" t="s">
        <v>160</v>
      </c>
      <c r="C253" s="99">
        <v>-1965265.58</v>
      </c>
      <c r="D253" s="23"/>
      <c r="E253" s="23"/>
    </row>
    <row r="254" spans="2:5" x14ac:dyDescent="0.25">
      <c r="B254" s="98" t="s">
        <v>161</v>
      </c>
      <c r="C254" s="99">
        <v>-7815038.7999999998</v>
      </c>
      <c r="D254" s="23"/>
      <c r="E254" s="23"/>
    </row>
    <row r="255" spans="2:5" x14ac:dyDescent="0.25">
      <c r="B255" s="98" t="s">
        <v>162</v>
      </c>
      <c r="C255" s="99">
        <v>-7815038.7999999998</v>
      </c>
      <c r="D255" s="23"/>
      <c r="E255" s="23"/>
    </row>
    <row r="256" spans="2:5" x14ac:dyDescent="0.25">
      <c r="B256" s="98" t="s">
        <v>163</v>
      </c>
      <c r="C256" s="99">
        <v>-21115795.5</v>
      </c>
      <c r="D256" s="23"/>
      <c r="E256" s="23"/>
    </row>
    <row r="257" spans="2:5" x14ac:dyDescent="0.25">
      <c r="B257" s="98" t="s">
        <v>164</v>
      </c>
      <c r="C257" s="99">
        <v>-498478.83</v>
      </c>
      <c r="D257" s="23"/>
      <c r="E257" s="23"/>
    </row>
    <row r="258" spans="2:5" x14ac:dyDescent="0.25">
      <c r="B258" s="98" t="s">
        <v>165</v>
      </c>
      <c r="C258" s="99">
        <v>-1660467.36</v>
      </c>
      <c r="D258" s="23"/>
      <c r="E258" s="23"/>
    </row>
    <row r="259" spans="2:5" x14ac:dyDescent="0.25">
      <c r="B259" s="98" t="s">
        <v>166</v>
      </c>
      <c r="C259" s="99">
        <v>-23274741.690000001</v>
      </c>
      <c r="D259" s="23"/>
      <c r="E259" s="23"/>
    </row>
    <row r="260" spans="2:5" x14ac:dyDescent="0.25">
      <c r="B260" s="98" t="s">
        <v>167</v>
      </c>
      <c r="C260" s="99">
        <v>-23274741.690000001</v>
      </c>
      <c r="D260" s="23"/>
      <c r="E260" s="23"/>
    </row>
    <row r="261" spans="2:5" x14ac:dyDescent="0.25">
      <c r="B261" s="98" t="s">
        <v>168</v>
      </c>
      <c r="C261" s="99">
        <v>-31089780.489999998</v>
      </c>
      <c r="D261" s="23"/>
      <c r="E261" s="23"/>
    </row>
    <row r="262" spans="2:5" x14ac:dyDescent="0.25">
      <c r="B262" s="24"/>
      <c r="C262" s="25"/>
      <c r="D262" s="25"/>
      <c r="E262" s="25"/>
    </row>
    <row r="263" spans="2:5" ht="15.75" customHeight="1" x14ac:dyDescent="0.25">
      <c r="C263" s="100">
        <v>-35931417.259999998</v>
      </c>
      <c r="D263" s="91"/>
      <c r="E263" s="92"/>
    </row>
    <row r="269" spans="2:5" ht="24.75" customHeight="1" x14ac:dyDescent="0.25">
      <c r="B269" s="97" t="s">
        <v>169</v>
      </c>
      <c r="C269" s="75" t="s">
        <v>9</v>
      </c>
      <c r="D269" s="19" t="s">
        <v>139</v>
      </c>
      <c r="E269" s="19" t="s">
        <v>36</v>
      </c>
    </row>
    <row r="270" spans="2:5" ht="20.25" customHeight="1" x14ac:dyDescent="0.25">
      <c r="B270" s="101" t="s">
        <v>170</v>
      </c>
      <c r="C270" s="29">
        <v>-169683.55</v>
      </c>
      <c r="D270" s="21"/>
      <c r="E270" s="21"/>
    </row>
    <row r="271" spans="2:5" ht="20.25" customHeight="1" x14ac:dyDescent="0.25">
      <c r="B271" s="102"/>
      <c r="C271" s="29"/>
      <c r="D271" s="23"/>
      <c r="E271" s="23"/>
    </row>
    <row r="272" spans="2:5" x14ac:dyDescent="0.25">
      <c r="B272" s="24"/>
      <c r="C272" s="25"/>
      <c r="D272" s="25"/>
      <c r="E272" s="25"/>
    </row>
    <row r="273" spans="2:8" ht="16.5" customHeight="1" x14ac:dyDescent="0.25">
      <c r="C273" s="100">
        <f>C270+C272</f>
        <v>-169683.55</v>
      </c>
      <c r="D273" s="91"/>
      <c r="E273" s="92"/>
    </row>
    <row r="274" spans="2:8" ht="91.8" customHeight="1" x14ac:dyDescent="0.25"/>
    <row r="275" spans="2:8" x14ac:dyDescent="0.25">
      <c r="H275" s="17"/>
    </row>
    <row r="276" spans="2:8" x14ac:dyDescent="0.25">
      <c r="B276" s="13"/>
    </row>
    <row r="277" spans="2:8" x14ac:dyDescent="0.25">
      <c r="B277" s="13" t="s">
        <v>171</v>
      </c>
    </row>
    <row r="278" spans="2:8" ht="26.25" customHeight="1" x14ac:dyDescent="0.25">
      <c r="B278" s="97" t="s">
        <v>172</v>
      </c>
      <c r="C278" s="75" t="s">
        <v>9</v>
      </c>
      <c r="D278" s="19" t="s">
        <v>173</v>
      </c>
      <c r="E278" s="19" t="s">
        <v>174</v>
      </c>
    </row>
    <row r="279" spans="2:8" x14ac:dyDescent="0.25">
      <c r="B279" s="103" t="s">
        <v>175</v>
      </c>
      <c r="C279" s="30">
        <v>11111973.199999999</v>
      </c>
      <c r="D279" s="104">
        <v>42.56</v>
      </c>
      <c r="E279" s="21">
        <v>0</v>
      </c>
    </row>
    <row r="280" spans="2:8" x14ac:dyDescent="0.25">
      <c r="B280" s="103" t="s">
        <v>176</v>
      </c>
      <c r="C280" s="30">
        <v>4243309.9800000004</v>
      </c>
      <c r="D280" s="104">
        <v>16.25</v>
      </c>
      <c r="E280" s="23"/>
    </row>
    <row r="281" spans="2:8" x14ac:dyDescent="0.25">
      <c r="B281" s="103" t="s">
        <v>177</v>
      </c>
      <c r="C281" s="30">
        <v>18783.55</v>
      </c>
      <c r="D281" s="104">
        <v>7.0000000000000007E-2</v>
      </c>
      <c r="E281" s="23"/>
    </row>
    <row r="282" spans="2:8" x14ac:dyDescent="0.25">
      <c r="B282" s="103" t="s">
        <v>178</v>
      </c>
      <c r="C282" s="30">
        <v>68000</v>
      </c>
      <c r="D282" s="104">
        <v>0.26</v>
      </c>
      <c r="E282" s="23"/>
    </row>
    <row r="283" spans="2:8" x14ac:dyDescent="0.25">
      <c r="B283" s="103" t="s">
        <v>179</v>
      </c>
      <c r="C283" s="30">
        <v>1035148.49</v>
      </c>
      <c r="D283" s="104">
        <v>3.96</v>
      </c>
      <c r="E283" s="23"/>
    </row>
    <row r="284" spans="2:8" x14ac:dyDescent="0.25">
      <c r="B284" s="103" t="s">
        <v>180</v>
      </c>
      <c r="C284" s="30">
        <v>630704.89</v>
      </c>
      <c r="D284" s="104">
        <v>2.42</v>
      </c>
      <c r="E284" s="23"/>
    </row>
    <row r="285" spans="2:8" x14ac:dyDescent="0.25">
      <c r="B285" s="103" t="s">
        <v>181</v>
      </c>
      <c r="C285" s="30">
        <v>649625.23</v>
      </c>
      <c r="D285" s="104">
        <v>2.4900000000000002</v>
      </c>
      <c r="E285" s="23"/>
    </row>
    <row r="286" spans="2:8" x14ac:dyDescent="0.25">
      <c r="B286" s="103" t="s">
        <v>182</v>
      </c>
      <c r="C286" s="30">
        <v>2846954.22</v>
      </c>
      <c r="D286" s="104">
        <v>10.9</v>
      </c>
      <c r="E286" s="23"/>
    </row>
    <row r="287" spans="2:8" x14ac:dyDescent="0.25">
      <c r="B287" s="103" t="s">
        <v>183</v>
      </c>
      <c r="C287" s="30">
        <v>52220.19</v>
      </c>
      <c r="D287" s="104">
        <v>0.2</v>
      </c>
      <c r="E287" s="23"/>
    </row>
    <row r="288" spans="2:8" x14ac:dyDescent="0.25">
      <c r="B288" s="103" t="s">
        <v>184</v>
      </c>
      <c r="C288" s="30">
        <v>1390.54</v>
      </c>
      <c r="D288" s="104">
        <v>0.01</v>
      </c>
      <c r="E288" s="23"/>
    </row>
    <row r="289" spans="2:5" x14ac:dyDescent="0.25">
      <c r="B289" s="103" t="s">
        <v>185</v>
      </c>
      <c r="C289" s="30">
        <v>21750</v>
      </c>
      <c r="D289" s="104">
        <v>0.08</v>
      </c>
      <c r="E289" s="23"/>
    </row>
    <row r="290" spans="2:5" x14ac:dyDescent="0.25">
      <c r="B290" s="103" t="s">
        <v>186</v>
      </c>
      <c r="C290" s="30">
        <v>105391</v>
      </c>
      <c r="D290" s="104">
        <v>0.4</v>
      </c>
      <c r="E290" s="23"/>
    </row>
    <row r="291" spans="2:5" x14ac:dyDescent="0.25">
      <c r="B291" s="103" t="s">
        <v>187</v>
      </c>
      <c r="C291" s="30">
        <v>65623.81</v>
      </c>
      <c r="D291" s="104">
        <v>0.25</v>
      </c>
      <c r="E291" s="23"/>
    </row>
    <row r="292" spans="2:5" x14ac:dyDescent="0.25">
      <c r="B292" s="103" t="s">
        <v>188</v>
      </c>
      <c r="C292" s="30">
        <v>2984.78</v>
      </c>
      <c r="D292" s="104">
        <v>0.01</v>
      </c>
      <c r="E292" s="23"/>
    </row>
    <row r="293" spans="2:5" x14ac:dyDescent="0.25">
      <c r="B293" s="103" t="s">
        <v>189</v>
      </c>
      <c r="C293" s="30">
        <v>26835.8</v>
      </c>
      <c r="D293" s="104">
        <v>0.1</v>
      </c>
      <c r="E293" s="23"/>
    </row>
    <row r="294" spans="2:5" x14ac:dyDescent="0.25">
      <c r="B294" s="103" t="s">
        <v>190</v>
      </c>
      <c r="C294" s="30">
        <v>24756.720000000001</v>
      </c>
      <c r="D294" s="104">
        <v>0.09</v>
      </c>
      <c r="E294" s="23"/>
    </row>
    <row r="295" spans="2:5" x14ac:dyDescent="0.25">
      <c r="B295" s="103" t="s">
        <v>191</v>
      </c>
      <c r="C295" s="30">
        <v>1937.2</v>
      </c>
      <c r="D295" s="104">
        <v>0.01</v>
      </c>
      <c r="E295" s="23"/>
    </row>
    <row r="296" spans="2:5" x14ac:dyDescent="0.25">
      <c r="B296" s="103" t="s">
        <v>192</v>
      </c>
      <c r="C296" s="30">
        <v>6216.86</v>
      </c>
      <c r="D296" s="104">
        <v>0.02</v>
      </c>
      <c r="E296" s="23"/>
    </row>
    <row r="297" spans="2:5" x14ac:dyDescent="0.25">
      <c r="B297" s="103" t="s">
        <v>193</v>
      </c>
      <c r="C297" s="30">
        <v>30562.17</v>
      </c>
      <c r="D297" s="104">
        <v>0.12</v>
      </c>
      <c r="E297" s="23"/>
    </row>
    <row r="298" spans="2:5" x14ac:dyDescent="0.25">
      <c r="B298" s="103" t="s">
        <v>194</v>
      </c>
      <c r="C298" s="30">
        <v>28549.69</v>
      </c>
      <c r="D298" s="104">
        <v>0.11</v>
      </c>
      <c r="E298" s="23"/>
    </row>
    <row r="299" spans="2:5" x14ac:dyDescent="0.25">
      <c r="B299" s="103" t="s">
        <v>195</v>
      </c>
      <c r="C299" s="30">
        <v>7685.93</v>
      </c>
      <c r="D299" s="104">
        <v>0.03</v>
      </c>
      <c r="E299" s="23"/>
    </row>
    <row r="300" spans="2:5" x14ac:dyDescent="0.25">
      <c r="B300" s="103" t="s">
        <v>196</v>
      </c>
      <c r="C300" s="30">
        <v>2808.8</v>
      </c>
      <c r="D300" s="104">
        <v>0.01</v>
      </c>
      <c r="E300" s="23"/>
    </row>
    <row r="301" spans="2:5" x14ac:dyDescent="0.25">
      <c r="B301" s="103" t="s">
        <v>197</v>
      </c>
      <c r="C301" s="30">
        <v>2237.1999999999998</v>
      </c>
      <c r="D301" s="104">
        <v>0.01</v>
      </c>
      <c r="E301" s="23"/>
    </row>
    <row r="302" spans="2:5" x14ac:dyDescent="0.25">
      <c r="B302" s="103" t="s">
        <v>198</v>
      </c>
      <c r="C302" s="30">
        <v>8000</v>
      </c>
      <c r="D302" s="104">
        <v>0.03</v>
      </c>
      <c r="E302" s="23"/>
    </row>
    <row r="303" spans="2:5" x14ac:dyDescent="0.25">
      <c r="B303" s="103" t="s">
        <v>199</v>
      </c>
      <c r="C303" s="30">
        <v>23049</v>
      </c>
      <c r="D303" s="104">
        <v>0.09</v>
      </c>
      <c r="E303" s="23"/>
    </row>
    <row r="304" spans="2:5" x14ac:dyDescent="0.25">
      <c r="B304" s="103" t="s">
        <v>200</v>
      </c>
      <c r="C304" s="30">
        <v>34958</v>
      </c>
      <c r="D304" s="104">
        <v>0.13</v>
      </c>
      <c r="E304" s="23"/>
    </row>
    <row r="305" spans="2:5" x14ac:dyDescent="0.25">
      <c r="B305" s="103" t="s">
        <v>201</v>
      </c>
      <c r="C305" s="30">
        <v>103714.07</v>
      </c>
      <c r="D305" s="104">
        <v>0.4</v>
      </c>
      <c r="E305" s="23"/>
    </row>
    <row r="306" spans="2:5" x14ac:dyDescent="0.25">
      <c r="B306" s="103" t="s">
        <v>202</v>
      </c>
      <c r="C306" s="30">
        <v>19963.64</v>
      </c>
      <c r="D306" s="104">
        <v>0.08</v>
      </c>
      <c r="E306" s="23"/>
    </row>
    <row r="307" spans="2:5" x14ac:dyDescent="0.25">
      <c r="B307" s="103" t="s">
        <v>203</v>
      </c>
      <c r="C307" s="30">
        <v>12553.46</v>
      </c>
      <c r="D307" s="104">
        <v>0.05</v>
      </c>
      <c r="E307" s="23"/>
    </row>
    <row r="308" spans="2:5" x14ac:dyDescent="0.25">
      <c r="B308" s="103" t="s">
        <v>204</v>
      </c>
      <c r="C308" s="30">
        <v>19804.82</v>
      </c>
      <c r="D308" s="104">
        <v>0.08</v>
      </c>
      <c r="E308" s="23"/>
    </row>
    <row r="309" spans="2:5" x14ac:dyDescent="0.25">
      <c r="B309" s="103" t="s">
        <v>205</v>
      </c>
      <c r="C309" s="30">
        <v>274</v>
      </c>
      <c r="D309" s="104">
        <v>0</v>
      </c>
      <c r="E309" s="23"/>
    </row>
    <row r="310" spans="2:5" x14ac:dyDescent="0.25">
      <c r="B310" s="103" t="s">
        <v>206</v>
      </c>
      <c r="C310" s="30">
        <v>117099.7</v>
      </c>
      <c r="D310" s="104">
        <v>0.45</v>
      </c>
      <c r="E310" s="23"/>
    </row>
    <row r="311" spans="2:5" x14ac:dyDescent="0.25">
      <c r="B311" s="103" t="s">
        <v>207</v>
      </c>
      <c r="C311" s="30">
        <v>9226.31</v>
      </c>
      <c r="D311" s="104">
        <v>0.04</v>
      </c>
      <c r="E311" s="23"/>
    </row>
    <row r="312" spans="2:5" x14ac:dyDescent="0.25">
      <c r="B312" s="103" t="s">
        <v>208</v>
      </c>
      <c r="C312" s="30">
        <v>2313.9899999999998</v>
      </c>
      <c r="D312" s="104">
        <v>0.01</v>
      </c>
      <c r="E312" s="23"/>
    </row>
    <row r="313" spans="2:5" x14ac:dyDescent="0.25">
      <c r="B313" s="103" t="s">
        <v>209</v>
      </c>
      <c r="C313" s="30">
        <v>9147.08</v>
      </c>
      <c r="D313" s="104">
        <v>0.04</v>
      </c>
      <c r="E313" s="23"/>
    </row>
    <row r="314" spans="2:5" x14ac:dyDescent="0.25">
      <c r="B314" s="103" t="s">
        <v>210</v>
      </c>
      <c r="C314" s="30">
        <v>189852</v>
      </c>
      <c r="D314" s="104">
        <v>0.73</v>
      </c>
      <c r="E314" s="23"/>
    </row>
    <row r="315" spans="2:5" x14ac:dyDescent="0.25">
      <c r="B315" s="103" t="s">
        <v>211</v>
      </c>
      <c r="C315" s="30">
        <v>29610.1</v>
      </c>
      <c r="D315" s="104">
        <v>0.11</v>
      </c>
      <c r="E315" s="23"/>
    </row>
    <row r="316" spans="2:5" x14ac:dyDescent="0.25">
      <c r="B316" s="103" t="s">
        <v>212</v>
      </c>
      <c r="C316" s="30">
        <v>22822.94</v>
      </c>
      <c r="D316" s="104">
        <v>0.09</v>
      </c>
      <c r="E316" s="23"/>
    </row>
    <row r="317" spans="2:5" x14ac:dyDescent="0.25">
      <c r="B317" s="103" t="s">
        <v>213</v>
      </c>
      <c r="C317" s="30">
        <v>382500</v>
      </c>
      <c r="D317" s="104">
        <v>1.46</v>
      </c>
      <c r="E317" s="23"/>
    </row>
    <row r="318" spans="2:5" x14ac:dyDescent="0.25">
      <c r="B318" s="103" t="s">
        <v>214</v>
      </c>
      <c r="C318" s="30">
        <v>3579.99</v>
      </c>
      <c r="D318" s="104">
        <v>0.01</v>
      </c>
      <c r="E318" s="23"/>
    </row>
    <row r="319" spans="2:5" x14ac:dyDescent="0.25">
      <c r="B319" s="103" t="s">
        <v>215</v>
      </c>
      <c r="C319" s="30">
        <v>22427</v>
      </c>
      <c r="D319" s="104">
        <v>0.09</v>
      </c>
      <c r="E319" s="23"/>
    </row>
    <row r="320" spans="2:5" x14ac:dyDescent="0.25">
      <c r="B320" s="103" t="s">
        <v>216</v>
      </c>
      <c r="C320" s="30">
        <v>31830.28</v>
      </c>
      <c r="D320" s="104">
        <v>0.12</v>
      </c>
      <c r="E320" s="23"/>
    </row>
    <row r="321" spans="2:8" x14ac:dyDescent="0.25">
      <c r="B321" s="103" t="s">
        <v>217</v>
      </c>
      <c r="C321" s="30">
        <v>61460.05</v>
      </c>
      <c r="D321" s="104">
        <v>0.24</v>
      </c>
      <c r="E321" s="23"/>
    </row>
    <row r="322" spans="2:8" x14ac:dyDescent="0.25">
      <c r="B322" s="103" t="s">
        <v>218</v>
      </c>
      <c r="C322" s="30">
        <v>748032.53</v>
      </c>
      <c r="D322" s="104">
        <v>2.86</v>
      </c>
      <c r="E322" s="23"/>
    </row>
    <row r="323" spans="2:8" x14ac:dyDescent="0.25">
      <c r="B323" s="103" t="s">
        <v>219</v>
      </c>
      <c r="C323" s="30">
        <v>43608.02</v>
      </c>
      <c r="D323" s="104">
        <v>0.17</v>
      </c>
      <c r="E323" s="23"/>
    </row>
    <row r="324" spans="2:8" x14ac:dyDescent="0.25">
      <c r="B324" s="103" t="s">
        <v>220</v>
      </c>
      <c r="C324" s="30">
        <v>15080</v>
      </c>
      <c r="D324" s="104">
        <v>0.06</v>
      </c>
      <c r="E324" s="23"/>
    </row>
    <row r="325" spans="2:8" x14ac:dyDescent="0.25">
      <c r="B325" s="103" t="s">
        <v>221</v>
      </c>
      <c r="C325" s="30">
        <v>24773.87</v>
      </c>
      <c r="D325" s="104">
        <v>0.09</v>
      </c>
      <c r="E325" s="23"/>
    </row>
    <row r="326" spans="2:8" x14ac:dyDescent="0.25">
      <c r="B326" s="103" t="s">
        <v>222</v>
      </c>
      <c r="C326" s="30">
        <v>1353591.78</v>
      </c>
      <c r="D326" s="104">
        <v>5.18</v>
      </c>
      <c r="E326" s="23"/>
    </row>
    <row r="327" spans="2:8" x14ac:dyDescent="0.25">
      <c r="B327" s="103" t="s">
        <v>223</v>
      </c>
      <c r="C327" s="30">
        <v>29974.42</v>
      </c>
      <c r="D327" s="104">
        <v>0.11</v>
      </c>
      <c r="E327" s="23"/>
    </row>
    <row r="328" spans="2:8" x14ac:dyDescent="0.25">
      <c r="B328" s="103" t="s">
        <v>224</v>
      </c>
      <c r="C328" s="30">
        <v>1117472.33</v>
      </c>
      <c r="D328" s="104">
        <v>4.28</v>
      </c>
      <c r="E328" s="23"/>
    </row>
    <row r="329" spans="2:8" x14ac:dyDescent="0.25">
      <c r="B329" s="103" t="s">
        <v>225</v>
      </c>
      <c r="C329" s="30">
        <v>73370</v>
      </c>
      <c r="D329" s="104">
        <v>0.28000000000000003</v>
      </c>
      <c r="E329" s="23"/>
    </row>
    <row r="330" spans="2:8" x14ac:dyDescent="0.25">
      <c r="B330" s="103" t="s">
        <v>226</v>
      </c>
      <c r="C330" s="30">
        <v>12750</v>
      </c>
      <c r="D330" s="104">
        <v>0.05</v>
      </c>
      <c r="E330" s="23"/>
    </row>
    <row r="331" spans="2:8" x14ac:dyDescent="0.25">
      <c r="B331" s="103" t="s">
        <v>227</v>
      </c>
      <c r="C331" s="30">
        <v>18249.12</v>
      </c>
      <c r="D331" s="104">
        <v>7.0000000000000007E-2</v>
      </c>
      <c r="E331" s="23"/>
    </row>
    <row r="332" spans="2:8" x14ac:dyDescent="0.25">
      <c r="B332" s="103" t="s">
        <v>228</v>
      </c>
      <c r="C332" s="30">
        <v>20000</v>
      </c>
      <c r="D332" s="104">
        <v>0.08</v>
      </c>
      <c r="E332" s="23"/>
    </row>
    <row r="333" spans="2:8" x14ac:dyDescent="0.25">
      <c r="B333" s="59" t="s">
        <v>229</v>
      </c>
      <c r="C333" s="32">
        <v>12662.76</v>
      </c>
      <c r="D333" s="105">
        <v>0.05</v>
      </c>
      <c r="E333" s="25"/>
      <c r="H333" s="17"/>
    </row>
    <row r="334" spans="2:8" x14ac:dyDescent="0.25">
      <c r="B334" s="106" t="s">
        <v>230</v>
      </c>
      <c r="C334" s="49">
        <v>49034.67</v>
      </c>
      <c r="D334" s="107">
        <v>0.19</v>
      </c>
      <c r="E334" s="21"/>
    </row>
    <row r="335" spans="2:8" x14ac:dyDescent="0.25">
      <c r="B335" s="103" t="s">
        <v>231</v>
      </c>
      <c r="C335" s="30">
        <v>20</v>
      </c>
      <c r="D335" s="104">
        <v>0</v>
      </c>
      <c r="E335" s="23"/>
    </row>
    <row r="336" spans="2:8" x14ac:dyDescent="0.25">
      <c r="B336" s="103" t="s">
        <v>232</v>
      </c>
      <c r="C336" s="30">
        <v>31855.48</v>
      </c>
      <c r="D336" s="104">
        <v>0.12</v>
      </c>
      <c r="E336" s="23"/>
    </row>
    <row r="337" spans="2:7" x14ac:dyDescent="0.25">
      <c r="B337" s="103" t="s">
        <v>233</v>
      </c>
      <c r="C337" s="30">
        <v>3915</v>
      </c>
      <c r="D337" s="104">
        <v>0.02</v>
      </c>
      <c r="E337" s="23"/>
    </row>
    <row r="338" spans="2:7" x14ac:dyDescent="0.25">
      <c r="B338" s="103" t="s">
        <v>234</v>
      </c>
      <c r="C338" s="30">
        <v>4211</v>
      </c>
      <c r="D338" s="104">
        <v>0.02</v>
      </c>
      <c r="E338" s="23"/>
    </row>
    <row r="339" spans="2:7" x14ac:dyDescent="0.25">
      <c r="B339" s="103" t="s">
        <v>235</v>
      </c>
      <c r="C339" s="30">
        <v>308665</v>
      </c>
      <c r="D339" s="104">
        <v>1.18</v>
      </c>
      <c r="E339" s="23"/>
    </row>
    <row r="340" spans="2:7" x14ac:dyDescent="0.25">
      <c r="B340" s="103" t="s">
        <v>236</v>
      </c>
      <c r="C340" s="30">
        <v>154874.44</v>
      </c>
      <c r="D340" s="104">
        <v>0.59</v>
      </c>
      <c r="E340" s="23"/>
    </row>
    <row r="341" spans="2:7" x14ac:dyDescent="0.25">
      <c r="B341" s="103"/>
      <c r="C341" s="30"/>
      <c r="D341" s="104"/>
      <c r="E341" s="23"/>
    </row>
    <row r="342" spans="2:7" x14ac:dyDescent="0.25">
      <c r="B342" s="59"/>
      <c r="C342" s="30"/>
      <c r="D342" s="5"/>
      <c r="E342" s="23"/>
    </row>
    <row r="343" spans="2:7" ht="15.75" customHeight="1" x14ac:dyDescent="0.25">
      <c r="C343" s="78">
        <f>SUM(C279:C342)</f>
        <v>26111777.100000009</v>
      </c>
      <c r="D343" s="60" t="s">
        <v>237</v>
      </c>
      <c r="E343" s="19"/>
    </row>
    <row r="344" spans="2:7" ht="15.75" customHeight="1" x14ac:dyDescent="0.25">
      <c r="C344" s="108"/>
      <c r="D344" s="109"/>
      <c r="E344" s="61"/>
    </row>
    <row r="345" spans="2:7" ht="4.8" customHeight="1" x14ac:dyDescent="0.25"/>
    <row r="346" spans="2:7" hidden="1" x14ac:dyDescent="0.25"/>
    <row r="347" spans="2:7" x14ac:dyDescent="0.25">
      <c r="B347" s="13" t="s">
        <v>238</v>
      </c>
    </row>
    <row r="349" spans="2:7" ht="28.5" customHeight="1" x14ac:dyDescent="0.25">
      <c r="B349" s="62" t="s">
        <v>239</v>
      </c>
      <c r="C349" s="63" t="s">
        <v>45</v>
      </c>
      <c r="D349" s="19" t="s">
        <v>46</v>
      </c>
      <c r="E349" s="95" t="s">
        <v>240</v>
      </c>
      <c r="F349" s="110" t="s">
        <v>10</v>
      </c>
      <c r="G349" s="63" t="s">
        <v>128</v>
      </c>
    </row>
    <row r="350" spans="2:7" x14ac:dyDescent="0.25">
      <c r="B350" s="48" t="s">
        <v>241</v>
      </c>
      <c r="C350" s="21">
        <v>21374.59</v>
      </c>
      <c r="D350" s="21">
        <v>21374.59</v>
      </c>
      <c r="E350" s="21">
        <f>D350-C350</f>
        <v>0</v>
      </c>
      <c r="F350" s="21">
        <v>0</v>
      </c>
      <c r="G350" s="111">
        <v>0</v>
      </c>
    </row>
    <row r="351" spans="2:7" x14ac:dyDescent="0.25">
      <c r="B351" s="50" t="s">
        <v>242</v>
      </c>
      <c r="C351" s="23">
        <v>-3500000</v>
      </c>
      <c r="D351" s="23">
        <v>-5250000.0199999996</v>
      </c>
      <c r="E351" s="23">
        <f>D351-C351</f>
        <v>-1750000.0199999996</v>
      </c>
      <c r="F351" s="23"/>
      <c r="G351" s="38"/>
    </row>
    <row r="352" spans="2:7" x14ac:dyDescent="0.25">
      <c r="B352" s="50" t="s">
        <v>243</v>
      </c>
      <c r="C352" s="23">
        <v>-21602667.309999999</v>
      </c>
      <c r="D352" s="23">
        <v>-21602667.309999999</v>
      </c>
      <c r="E352" s="23">
        <f t="shared" ref="E352:E366" si="2">D352-C352</f>
        <v>0</v>
      </c>
      <c r="F352" s="23"/>
      <c r="G352" s="38"/>
    </row>
    <row r="353" spans="2:7" x14ac:dyDescent="0.25">
      <c r="B353" s="50" t="s">
        <v>244</v>
      </c>
      <c r="C353" s="23">
        <v>-67932.22</v>
      </c>
      <c r="D353" s="23">
        <v>-67932.22</v>
      </c>
      <c r="E353" s="23">
        <f t="shared" si="2"/>
        <v>0</v>
      </c>
      <c r="F353" s="23"/>
      <c r="G353" s="38"/>
    </row>
    <row r="354" spans="2:7" x14ac:dyDescent="0.25">
      <c r="B354" s="50" t="s">
        <v>245</v>
      </c>
      <c r="C354" s="23">
        <v>-730474</v>
      </c>
      <c r="D354" s="23">
        <v>-730474</v>
      </c>
      <c r="E354" s="23">
        <f t="shared" si="2"/>
        <v>0</v>
      </c>
      <c r="F354" s="23"/>
      <c r="G354" s="38"/>
    </row>
    <row r="355" spans="2:7" x14ac:dyDescent="0.25">
      <c r="B355" s="50" t="s">
        <v>246</v>
      </c>
      <c r="C355" s="23">
        <v>-96922554.609999999</v>
      </c>
      <c r="D355" s="23">
        <v>-96922554.609999999</v>
      </c>
      <c r="E355" s="23">
        <f t="shared" si="2"/>
        <v>0</v>
      </c>
      <c r="F355" s="23"/>
      <c r="G355" s="38"/>
    </row>
    <row r="356" spans="2:7" x14ac:dyDescent="0.25">
      <c r="B356" s="50" t="s">
        <v>247</v>
      </c>
      <c r="C356" s="23">
        <v>-23719542.530000001</v>
      </c>
      <c r="D356" s="23">
        <v>-23719542.530000001</v>
      </c>
      <c r="E356" s="23">
        <f t="shared" si="2"/>
        <v>0</v>
      </c>
      <c r="F356" s="23"/>
      <c r="G356" s="38"/>
    </row>
    <row r="357" spans="2:7" x14ac:dyDescent="0.25">
      <c r="B357" s="50" t="s">
        <v>248</v>
      </c>
      <c r="C357" s="23">
        <v>-578389.13</v>
      </c>
      <c r="D357" s="23">
        <v>-578389.13</v>
      </c>
      <c r="E357" s="23">
        <f t="shared" si="2"/>
        <v>0</v>
      </c>
      <c r="F357" s="23"/>
      <c r="G357" s="38"/>
    </row>
    <row r="358" spans="2:7" x14ac:dyDescent="0.25">
      <c r="B358" s="50" t="s">
        <v>249</v>
      </c>
      <c r="C358" s="23">
        <v>-2623728.62</v>
      </c>
      <c r="D358" s="23">
        <v>-2623728.62</v>
      </c>
      <c r="E358" s="23">
        <f t="shared" si="2"/>
        <v>0</v>
      </c>
      <c r="F358" s="23"/>
      <c r="G358" s="38"/>
    </row>
    <row r="359" spans="2:7" x14ac:dyDescent="0.25">
      <c r="B359" s="50" t="s">
        <v>250</v>
      </c>
      <c r="C359" s="23">
        <v>-1441113.13</v>
      </c>
      <c r="D359" s="23">
        <v>-1441113.13</v>
      </c>
      <c r="E359" s="23">
        <f t="shared" si="2"/>
        <v>0</v>
      </c>
      <c r="F359" s="23"/>
      <c r="G359" s="38"/>
    </row>
    <row r="360" spans="2:7" x14ac:dyDescent="0.25">
      <c r="B360" s="50" t="s">
        <v>251</v>
      </c>
      <c r="C360" s="23">
        <v>-2835934.89</v>
      </c>
      <c r="D360" s="23">
        <v>-2835934.89</v>
      </c>
      <c r="E360" s="23">
        <f t="shared" si="2"/>
        <v>0</v>
      </c>
      <c r="F360" s="23"/>
      <c r="G360" s="38"/>
    </row>
    <row r="361" spans="2:7" x14ac:dyDescent="0.25">
      <c r="B361" s="50" t="s">
        <v>252</v>
      </c>
      <c r="C361" s="23">
        <v>-3797463.44</v>
      </c>
      <c r="D361" s="23">
        <v>-3797463.44</v>
      </c>
      <c r="E361" s="23">
        <f t="shared" si="2"/>
        <v>0</v>
      </c>
      <c r="F361" s="23"/>
      <c r="G361" s="38"/>
    </row>
    <row r="362" spans="2:7" x14ac:dyDescent="0.25">
      <c r="B362" s="50" t="s">
        <v>253</v>
      </c>
      <c r="C362" s="23">
        <v>-2855982.34</v>
      </c>
      <c r="D362" s="23">
        <v>-2855982.34</v>
      </c>
      <c r="E362" s="23">
        <f t="shared" si="2"/>
        <v>0</v>
      </c>
      <c r="F362" s="23"/>
      <c r="G362" s="38"/>
    </row>
    <row r="363" spans="2:7" x14ac:dyDescent="0.25">
      <c r="B363" s="50" t="s">
        <v>254</v>
      </c>
      <c r="C363" s="23">
        <v>96574.21</v>
      </c>
      <c r="D363" s="23">
        <v>96574.21</v>
      </c>
      <c r="E363" s="23"/>
      <c r="F363" s="23"/>
      <c r="G363" s="38"/>
    </row>
    <row r="364" spans="2:7" x14ac:dyDescent="0.25">
      <c r="B364" s="50" t="s">
        <v>255</v>
      </c>
      <c r="C364" s="23">
        <v>4926067.33</v>
      </c>
      <c r="D364" s="23">
        <v>4926067.33</v>
      </c>
      <c r="E364" s="23"/>
      <c r="F364" s="23"/>
      <c r="G364" s="38"/>
    </row>
    <row r="365" spans="2:7" x14ac:dyDescent="0.25">
      <c r="B365" s="50" t="s">
        <v>256</v>
      </c>
      <c r="C365" s="23">
        <v>-1321604.8700000001</v>
      </c>
      <c r="D365" s="23">
        <v>-1321604.8700000001</v>
      </c>
      <c r="E365" s="23"/>
      <c r="F365" s="23"/>
      <c r="G365" s="38"/>
    </row>
    <row r="366" spans="2:7" x14ac:dyDescent="0.25">
      <c r="B366" s="50" t="s">
        <v>257</v>
      </c>
      <c r="C366" s="23">
        <v>-188921.55</v>
      </c>
      <c r="D366" s="23">
        <v>-188921.55</v>
      </c>
      <c r="E366" s="23">
        <f t="shared" si="2"/>
        <v>0</v>
      </c>
      <c r="F366" s="23"/>
      <c r="G366" s="38"/>
    </row>
    <row r="367" spans="2:7" x14ac:dyDescent="0.25">
      <c r="B367" s="24"/>
      <c r="C367" s="23"/>
      <c r="D367" s="23"/>
      <c r="E367" s="23"/>
      <c r="F367" s="23"/>
      <c r="G367" s="38"/>
    </row>
    <row r="368" spans="2:7" ht="19.5" customHeight="1" x14ac:dyDescent="0.25">
      <c r="C368" s="100">
        <f>SUM(C350:C367)</f>
        <v>-157142292.50999996</v>
      </c>
      <c r="D368" s="100">
        <f>SUM(D350:D367)</f>
        <v>-158892292.52999997</v>
      </c>
      <c r="E368" s="100">
        <f>SUM(E350:E367)</f>
        <v>-1750000.0199999996</v>
      </c>
      <c r="F368" s="46"/>
      <c r="G368" s="47"/>
    </row>
    <row r="370" spans="2:8" ht="3.6" customHeight="1" x14ac:dyDescent="0.25">
      <c r="H370" s="17"/>
    </row>
    <row r="371" spans="2:8" ht="4.8" customHeight="1" x14ac:dyDescent="0.25"/>
    <row r="372" spans="2:8" ht="4.8" customHeight="1" x14ac:dyDescent="0.25"/>
    <row r="373" spans="2:8" ht="1.8" customHeight="1" x14ac:dyDescent="0.25"/>
    <row r="375" spans="2:8" ht="27" customHeight="1" x14ac:dyDescent="0.25">
      <c r="B375" s="97" t="s">
        <v>258</v>
      </c>
      <c r="C375" s="75" t="s">
        <v>45</v>
      </c>
      <c r="D375" s="19" t="s">
        <v>46</v>
      </c>
      <c r="E375" s="19" t="s">
        <v>240</v>
      </c>
      <c r="F375" s="112" t="s">
        <v>128</v>
      </c>
    </row>
    <row r="376" spans="2:8" x14ac:dyDescent="0.25">
      <c r="B376" s="106" t="s">
        <v>259</v>
      </c>
      <c r="C376" s="21">
        <v>3470089.86</v>
      </c>
      <c r="D376" s="21">
        <v>-9989323.7100000009</v>
      </c>
      <c r="E376" s="23">
        <f>D376-C376</f>
        <v>-13459413.57</v>
      </c>
      <c r="F376" s="21"/>
    </row>
    <row r="377" spans="2:8" x14ac:dyDescent="0.25">
      <c r="B377" s="103" t="s">
        <v>260</v>
      </c>
      <c r="C377" s="23">
        <v>-30418.19</v>
      </c>
      <c r="D377" s="23">
        <v>-30418.19</v>
      </c>
      <c r="E377" s="23">
        <f t="shared" ref="E377:E410" si="3">D377-C377</f>
        <v>0</v>
      </c>
      <c r="F377" s="23"/>
    </row>
    <row r="378" spans="2:8" x14ac:dyDescent="0.25">
      <c r="B378" s="103" t="s">
        <v>261</v>
      </c>
      <c r="C378" s="23">
        <v>9555687.7400000002</v>
      </c>
      <c r="D378" s="23">
        <v>9555687.7400000002</v>
      </c>
      <c r="E378" s="23">
        <f t="shared" si="3"/>
        <v>0</v>
      </c>
      <c r="F378" s="23"/>
    </row>
    <row r="379" spans="2:8" x14ac:dyDescent="0.25">
      <c r="B379" s="103" t="s">
        <v>262</v>
      </c>
      <c r="C379" s="23">
        <v>7870532.1699999999</v>
      </c>
      <c r="D379" s="23">
        <v>7870532.1699999999</v>
      </c>
      <c r="E379" s="23">
        <f t="shared" si="3"/>
        <v>0</v>
      </c>
      <c r="F379" s="23"/>
    </row>
    <row r="380" spans="2:8" x14ac:dyDescent="0.25">
      <c r="B380" s="103" t="s">
        <v>263</v>
      </c>
      <c r="C380" s="23">
        <v>6325242.6500000004</v>
      </c>
      <c r="D380" s="23">
        <v>6325242.6500000004</v>
      </c>
      <c r="E380" s="23">
        <f t="shared" si="3"/>
        <v>0</v>
      </c>
      <c r="F380" s="23"/>
    </row>
    <row r="381" spans="2:8" x14ac:dyDescent="0.25">
      <c r="B381" s="103" t="s">
        <v>264</v>
      </c>
      <c r="C381" s="23">
        <v>14004518.77</v>
      </c>
      <c r="D381" s="23">
        <v>14004518.77</v>
      </c>
      <c r="E381" s="23">
        <f t="shared" si="3"/>
        <v>0</v>
      </c>
      <c r="F381" s="23"/>
    </row>
    <row r="382" spans="2:8" x14ac:dyDescent="0.25">
      <c r="B382" s="103" t="s">
        <v>265</v>
      </c>
      <c r="C382" s="23">
        <v>743959.54</v>
      </c>
      <c r="D382" s="23">
        <v>743959.54</v>
      </c>
      <c r="E382" s="23">
        <f t="shared" si="3"/>
        <v>0</v>
      </c>
      <c r="F382" s="23"/>
    </row>
    <row r="383" spans="2:8" x14ac:dyDescent="0.25">
      <c r="B383" s="103" t="s">
        <v>266</v>
      </c>
      <c r="C383" s="23">
        <v>12072233.859999999</v>
      </c>
      <c r="D383" s="23">
        <v>12072233.859999999</v>
      </c>
      <c r="E383" s="23">
        <f t="shared" si="3"/>
        <v>0</v>
      </c>
      <c r="F383" s="23"/>
    </row>
    <row r="384" spans="2:8" x14ac:dyDescent="0.25">
      <c r="B384" s="103" t="s">
        <v>267</v>
      </c>
      <c r="C384" s="23">
        <v>5620838.71</v>
      </c>
      <c r="D384" s="23">
        <v>5636154.4199999999</v>
      </c>
      <c r="E384" s="23">
        <f t="shared" si="3"/>
        <v>15315.709999999963</v>
      </c>
      <c r="F384" s="23"/>
    </row>
    <row r="385" spans="2:8" x14ac:dyDescent="0.25">
      <c r="B385" s="103" t="s">
        <v>268</v>
      </c>
      <c r="C385" s="23">
        <v>6056306.4500000002</v>
      </c>
      <c r="D385" s="23">
        <v>6056589.6100000003</v>
      </c>
      <c r="E385" s="23">
        <f t="shared" si="3"/>
        <v>283.16000000014901</v>
      </c>
      <c r="F385" s="23"/>
    </row>
    <row r="386" spans="2:8" x14ac:dyDescent="0.25">
      <c r="B386" s="103" t="s">
        <v>269</v>
      </c>
      <c r="C386" s="23">
        <v>5311928.08</v>
      </c>
      <c r="D386" s="23">
        <v>5505401.7999999998</v>
      </c>
      <c r="E386" s="23">
        <f t="shared" si="3"/>
        <v>193473.71999999974</v>
      </c>
      <c r="F386" s="23"/>
    </row>
    <row r="387" spans="2:8" x14ac:dyDescent="0.25">
      <c r="B387" s="103" t="s">
        <v>270</v>
      </c>
      <c r="C387" s="23">
        <v>7469124.0499999998</v>
      </c>
      <c r="D387" s="23">
        <v>7716661.7400000002</v>
      </c>
      <c r="E387" s="23">
        <f t="shared" si="3"/>
        <v>247537.69000000041</v>
      </c>
      <c r="F387" s="23"/>
    </row>
    <row r="388" spans="2:8" x14ac:dyDescent="0.25">
      <c r="B388" s="103" t="s">
        <v>271</v>
      </c>
      <c r="C388" s="23">
        <v>-46262.38</v>
      </c>
      <c r="D388" s="23">
        <v>8018256.5</v>
      </c>
      <c r="E388" s="23">
        <f t="shared" si="3"/>
        <v>8064518.8799999999</v>
      </c>
      <c r="F388" s="23"/>
    </row>
    <row r="389" spans="2:8" x14ac:dyDescent="0.25">
      <c r="B389" s="103" t="s">
        <v>272</v>
      </c>
      <c r="C389" s="23">
        <v>-3296991.52</v>
      </c>
      <c r="D389" s="23">
        <v>-3296991.52</v>
      </c>
      <c r="E389" s="23">
        <f t="shared" si="3"/>
        <v>0</v>
      </c>
      <c r="F389" s="23"/>
    </row>
    <row r="390" spans="2:8" x14ac:dyDescent="0.25">
      <c r="B390" s="103" t="s">
        <v>273</v>
      </c>
      <c r="C390" s="23">
        <v>-17318120.739999998</v>
      </c>
      <c r="D390" s="23">
        <v>-17318120.739999998</v>
      </c>
      <c r="E390" s="23">
        <f t="shared" si="3"/>
        <v>0</v>
      </c>
      <c r="F390" s="23"/>
    </row>
    <row r="391" spans="2:8" x14ac:dyDescent="0.25">
      <c r="B391" s="103" t="s">
        <v>274</v>
      </c>
      <c r="C391" s="23">
        <v>-3819726.8</v>
      </c>
      <c r="D391" s="23">
        <v>-3819726.8</v>
      </c>
      <c r="E391" s="23">
        <f t="shared" si="3"/>
        <v>0</v>
      </c>
      <c r="F391" s="23"/>
    </row>
    <row r="392" spans="2:8" x14ac:dyDescent="0.25">
      <c r="B392" s="103" t="s">
        <v>275</v>
      </c>
      <c r="C392" s="23">
        <v>-17104865.5</v>
      </c>
      <c r="D392" s="23">
        <v>-17104865.5</v>
      </c>
      <c r="E392" s="23">
        <f t="shared" si="3"/>
        <v>0</v>
      </c>
      <c r="F392" s="23"/>
    </row>
    <row r="393" spans="2:8" x14ac:dyDescent="0.25">
      <c r="B393" s="103" t="s">
        <v>276</v>
      </c>
      <c r="C393" s="23">
        <v>-2469700.42</v>
      </c>
      <c r="D393" s="23">
        <v>-2469700.42</v>
      </c>
      <c r="E393" s="23">
        <f t="shared" si="3"/>
        <v>0</v>
      </c>
      <c r="F393" s="23"/>
      <c r="H393" s="17"/>
    </row>
    <row r="394" spans="2:8" x14ac:dyDescent="0.25">
      <c r="B394" s="103" t="s">
        <v>277</v>
      </c>
      <c r="C394" s="23">
        <v>-546832.87</v>
      </c>
      <c r="D394" s="23">
        <v>-546832.87</v>
      </c>
      <c r="E394" s="23">
        <f t="shared" si="3"/>
        <v>0</v>
      </c>
      <c r="F394" s="23"/>
    </row>
    <row r="395" spans="2:8" x14ac:dyDescent="0.25">
      <c r="B395" s="103" t="s">
        <v>278</v>
      </c>
      <c r="C395" s="23">
        <v>-53344.54</v>
      </c>
      <c r="D395" s="23">
        <v>-53344.54</v>
      </c>
      <c r="E395" s="23">
        <f t="shared" si="3"/>
        <v>0</v>
      </c>
      <c r="F395" s="23"/>
    </row>
    <row r="396" spans="2:8" x14ac:dyDescent="0.25">
      <c r="B396" s="103" t="s">
        <v>279</v>
      </c>
      <c r="C396" s="23">
        <v>-48000</v>
      </c>
      <c r="D396" s="23">
        <v>-48000</v>
      </c>
      <c r="E396" s="23">
        <f t="shared" si="3"/>
        <v>0</v>
      </c>
      <c r="F396" s="23"/>
    </row>
    <row r="397" spans="2:8" x14ac:dyDescent="0.25">
      <c r="B397" s="103" t="s">
        <v>280</v>
      </c>
      <c r="C397" s="23">
        <v>-1251547.5900000001</v>
      </c>
      <c r="D397" s="23">
        <v>-1251547.5900000001</v>
      </c>
      <c r="E397" s="23">
        <f t="shared" si="3"/>
        <v>0</v>
      </c>
      <c r="F397" s="23"/>
    </row>
    <row r="398" spans="2:8" x14ac:dyDescent="0.25">
      <c r="B398" s="103" t="s">
        <v>281</v>
      </c>
      <c r="C398" s="23">
        <v>-1276222.73</v>
      </c>
      <c r="D398" s="23">
        <v>-1276222.73</v>
      </c>
      <c r="E398" s="23">
        <f t="shared" si="3"/>
        <v>0</v>
      </c>
      <c r="F398" s="23"/>
    </row>
    <row r="399" spans="2:8" x14ac:dyDescent="0.25">
      <c r="B399" s="103" t="s">
        <v>282</v>
      </c>
      <c r="C399" s="23">
        <v>1329816.68</v>
      </c>
      <c r="D399" s="23">
        <v>1180594.3700000001</v>
      </c>
      <c r="E399" s="23">
        <f t="shared" si="3"/>
        <v>-149222.30999999982</v>
      </c>
      <c r="F399" s="23"/>
    </row>
    <row r="400" spans="2:8" x14ac:dyDescent="0.25">
      <c r="B400" s="103" t="s">
        <v>283</v>
      </c>
      <c r="C400" s="23">
        <v>-556809.35</v>
      </c>
      <c r="D400" s="23">
        <v>-556809.35</v>
      </c>
      <c r="E400" s="23">
        <f t="shared" si="3"/>
        <v>0</v>
      </c>
      <c r="F400" s="23"/>
    </row>
    <row r="401" spans="2:8" x14ac:dyDescent="0.25">
      <c r="B401" s="103" t="s">
        <v>284</v>
      </c>
      <c r="C401" s="23"/>
      <c r="D401" s="23">
        <v>-1700.78</v>
      </c>
      <c r="E401" s="23">
        <f t="shared" si="3"/>
        <v>-1700.78</v>
      </c>
      <c r="F401" s="23"/>
    </row>
    <row r="402" spans="2:8" x14ac:dyDescent="0.25">
      <c r="B402" s="103" t="s">
        <v>285</v>
      </c>
      <c r="C402" s="23"/>
      <c r="D402" s="23">
        <v>-1883253.04</v>
      </c>
      <c r="E402" s="23">
        <f t="shared" si="3"/>
        <v>-1883253.04</v>
      </c>
      <c r="F402" s="23"/>
    </row>
    <row r="403" spans="2:8" x14ac:dyDescent="0.25">
      <c r="B403" s="103" t="s">
        <v>286</v>
      </c>
      <c r="C403" s="23"/>
      <c r="D403" s="23">
        <v>-392561.58</v>
      </c>
      <c r="E403" s="23">
        <f t="shared" si="3"/>
        <v>-392561.58</v>
      </c>
      <c r="F403" s="23"/>
    </row>
    <row r="404" spans="2:8" x14ac:dyDescent="0.25">
      <c r="B404" s="103" t="s">
        <v>287</v>
      </c>
      <c r="C404" s="23">
        <v>-5815304.4000000004</v>
      </c>
      <c r="D404" s="23">
        <v>-5815304.4000000004</v>
      </c>
      <c r="E404" s="23">
        <f t="shared" si="3"/>
        <v>0</v>
      </c>
      <c r="F404" s="23"/>
    </row>
    <row r="405" spans="2:8" x14ac:dyDescent="0.25">
      <c r="B405" s="103" t="s">
        <v>288</v>
      </c>
      <c r="C405" s="23">
        <v>911758.6</v>
      </c>
      <c r="D405" s="23">
        <v>911758.6</v>
      </c>
      <c r="E405" s="23">
        <f t="shared" si="3"/>
        <v>0</v>
      </c>
      <c r="F405" s="23"/>
    </row>
    <row r="406" spans="2:8" x14ac:dyDescent="0.25">
      <c r="B406" s="103" t="s">
        <v>289</v>
      </c>
      <c r="C406" s="23">
        <v>-6272860.5700000003</v>
      </c>
      <c r="D406" s="23">
        <v>-6272860.5700000003</v>
      </c>
      <c r="E406" s="23">
        <f t="shared" si="3"/>
        <v>0</v>
      </c>
      <c r="F406" s="23"/>
    </row>
    <row r="407" spans="2:8" x14ac:dyDescent="0.25">
      <c r="B407" s="103" t="s">
        <v>290</v>
      </c>
      <c r="C407" s="23">
        <v>10788852.529999999</v>
      </c>
      <c r="D407" s="23">
        <v>10788852.529999999</v>
      </c>
      <c r="E407" s="23">
        <f t="shared" si="3"/>
        <v>0</v>
      </c>
      <c r="F407" s="23"/>
    </row>
    <row r="408" spans="2:8" x14ac:dyDescent="0.25">
      <c r="B408" s="103" t="s">
        <v>291</v>
      </c>
      <c r="C408" s="23"/>
      <c r="D408" s="23">
        <v>-113723.7</v>
      </c>
      <c r="E408" s="23">
        <f t="shared" si="3"/>
        <v>-113723.7</v>
      </c>
      <c r="F408" s="23"/>
    </row>
    <row r="409" spans="2:8" x14ac:dyDescent="0.25">
      <c r="B409" s="103" t="s">
        <v>292</v>
      </c>
      <c r="C409" s="23"/>
      <c r="D409" s="23">
        <v>-946196.12</v>
      </c>
      <c r="E409" s="23">
        <f t="shared" si="3"/>
        <v>-946196.12</v>
      </c>
      <c r="F409" s="23"/>
    </row>
    <row r="410" spans="2:8" x14ac:dyDescent="0.25">
      <c r="B410" s="24" t="s">
        <v>293</v>
      </c>
      <c r="C410" s="23">
        <v>28153792.23</v>
      </c>
      <c r="D410" s="23">
        <v>33188263.859999999</v>
      </c>
      <c r="E410" s="23">
        <f t="shared" si="3"/>
        <v>5034471.629999999</v>
      </c>
      <c r="F410" s="23"/>
    </row>
    <row r="411" spans="2:8" ht="20.25" customHeight="1" x14ac:dyDescent="0.25">
      <c r="C411" s="100">
        <f>C410+C376</f>
        <v>31623882.09</v>
      </c>
      <c r="D411" s="100">
        <f>D410+D376</f>
        <v>23198940.149999999</v>
      </c>
      <c r="E411" s="100">
        <f>E410+E376</f>
        <v>-8424941.9400000013</v>
      </c>
      <c r="F411" s="113"/>
      <c r="H411" s="17"/>
    </row>
    <row r="413" spans="2:8" ht="5.4" customHeight="1" x14ac:dyDescent="0.25"/>
    <row r="414" spans="2:8" ht="4.8" customHeight="1" x14ac:dyDescent="0.25"/>
    <row r="415" spans="2:8" ht="4.8" customHeight="1" x14ac:dyDescent="0.25"/>
    <row r="417" spans="2:5" x14ac:dyDescent="0.25">
      <c r="B417" s="13" t="s">
        <v>294</v>
      </c>
    </row>
    <row r="419" spans="2:5" ht="30.75" customHeight="1" x14ac:dyDescent="0.25">
      <c r="B419" s="97" t="s">
        <v>295</v>
      </c>
      <c r="C419" s="75" t="s">
        <v>45</v>
      </c>
      <c r="D419" s="19" t="s">
        <v>46</v>
      </c>
      <c r="E419" s="19" t="s">
        <v>47</v>
      </c>
    </row>
    <row r="420" spans="2:5" x14ac:dyDescent="0.25">
      <c r="B420" s="98" t="s">
        <v>296</v>
      </c>
      <c r="C420" s="30">
        <v>12000</v>
      </c>
      <c r="D420" s="29">
        <v>12000</v>
      </c>
      <c r="E420" s="30">
        <f t="shared" ref="E420:E433" si="4">D420-C420</f>
        <v>0</v>
      </c>
    </row>
    <row r="421" spans="2:5" x14ac:dyDescent="0.25">
      <c r="B421" s="98" t="s">
        <v>297</v>
      </c>
      <c r="C421" s="30">
        <v>12000</v>
      </c>
      <c r="D421" s="29">
        <v>12000</v>
      </c>
      <c r="E421" s="30">
        <f t="shared" si="4"/>
        <v>0</v>
      </c>
    </row>
    <row r="422" spans="2:5" x14ac:dyDescent="0.25">
      <c r="B422" s="98" t="s">
        <v>298</v>
      </c>
      <c r="C422" s="30">
        <v>13856.91</v>
      </c>
      <c r="D422" s="29">
        <v>13878.23</v>
      </c>
      <c r="E422" s="30">
        <f t="shared" si="4"/>
        <v>21.319999999999709</v>
      </c>
    </row>
    <row r="423" spans="2:5" x14ac:dyDescent="0.25">
      <c r="B423" s="98" t="s">
        <v>299</v>
      </c>
      <c r="C423" s="30">
        <v>531833.66</v>
      </c>
      <c r="D423" s="29">
        <v>1617677.37</v>
      </c>
      <c r="E423" s="30">
        <f t="shared" si="4"/>
        <v>1085843.71</v>
      </c>
    </row>
    <row r="424" spans="2:5" x14ac:dyDescent="0.25">
      <c r="B424" s="98" t="s">
        <v>300</v>
      </c>
      <c r="C424" s="30">
        <v>292413.14</v>
      </c>
      <c r="D424" s="29">
        <v>292413.14</v>
      </c>
      <c r="E424" s="30">
        <f t="shared" si="4"/>
        <v>0</v>
      </c>
    </row>
    <row r="425" spans="2:5" x14ac:dyDescent="0.25">
      <c r="B425" s="98" t="s">
        <v>301</v>
      </c>
      <c r="C425" s="30">
        <v>655137.56000000006</v>
      </c>
      <c r="D425" s="5">
        <v>451418.12</v>
      </c>
      <c r="E425" s="30">
        <f t="shared" si="4"/>
        <v>-203719.44000000006</v>
      </c>
    </row>
    <row r="426" spans="2:5" x14ac:dyDescent="0.25">
      <c r="B426" s="98" t="s">
        <v>302</v>
      </c>
      <c r="C426" s="30">
        <v>107930.65</v>
      </c>
      <c r="D426" s="29">
        <v>107930.65</v>
      </c>
      <c r="E426" s="30">
        <f t="shared" si="4"/>
        <v>0</v>
      </c>
    </row>
    <row r="427" spans="2:5" x14ac:dyDescent="0.25">
      <c r="B427" s="98" t="s">
        <v>303</v>
      </c>
      <c r="C427" s="30">
        <v>1059919.8500000001</v>
      </c>
      <c r="D427" s="5">
        <v>118187.18</v>
      </c>
      <c r="E427" s="30">
        <f t="shared" si="4"/>
        <v>-941732.67000000016</v>
      </c>
    </row>
    <row r="428" spans="2:5" x14ac:dyDescent="0.25">
      <c r="B428" s="98" t="s">
        <v>304</v>
      </c>
      <c r="C428" s="30">
        <v>4575687.51</v>
      </c>
      <c r="D428" s="29"/>
      <c r="E428" s="30">
        <f t="shared" si="4"/>
        <v>-4575687.51</v>
      </c>
    </row>
    <row r="429" spans="2:5" x14ac:dyDescent="0.25">
      <c r="B429" s="98" t="s">
        <v>305</v>
      </c>
      <c r="C429" s="30">
        <v>69568.98</v>
      </c>
      <c r="D429" s="29"/>
      <c r="E429" s="30">
        <f t="shared" si="4"/>
        <v>-69568.98</v>
      </c>
    </row>
    <row r="430" spans="2:5" x14ac:dyDescent="0.25">
      <c r="B430" s="98" t="s">
        <v>306</v>
      </c>
      <c r="C430" s="30"/>
      <c r="D430" s="29">
        <v>4551686.04</v>
      </c>
      <c r="E430" s="30">
        <f t="shared" si="4"/>
        <v>4551686.04</v>
      </c>
    </row>
    <row r="431" spans="2:5" x14ac:dyDescent="0.25">
      <c r="B431" s="114" t="s">
        <v>307</v>
      </c>
      <c r="C431" s="30"/>
      <c r="D431" s="29">
        <v>6073976.1600000001</v>
      </c>
      <c r="E431" s="30">
        <f t="shared" si="4"/>
        <v>6073976.1600000001</v>
      </c>
    </row>
    <row r="432" spans="2:5" x14ac:dyDescent="0.25">
      <c r="B432" s="114" t="s">
        <v>308</v>
      </c>
      <c r="C432" s="30"/>
      <c r="D432" s="29">
        <v>1750000.02</v>
      </c>
      <c r="E432" s="30">
        <f t="shared" si="4"/>
        <v>1750000.02</v>
      </c>
    </row>
    <row r="433" spans="2:5" x14ac:dyDescent="0.25">
      <c r="B433" s="114" t="s">
        <v>309</v>
      </c>
      <c r="C433" s="115">
        <v>633238.07999999996</v>
      </c>
      <c r="D433" s="29">
        <v>934184.22</v>
      </c>
      <c r="E433" s="30">
        <f t="shared" si="4"/>
        <v>300946.14</v>
      </c>
    </row>
    <row r="434" spans="2:5" x14ac:dyDescent="0.25">
      <c r="B434" s="116"/>
      <c r="C434" s="115"/>
      <c r="D434" s="29"/>
      <c r="E434" s="30"/>
    </row>
    <row r="435" spans="2:5" ht="21.75" customHeight="1" x14ac:dyDescent="0.25">
      <c r="C435" s="100">
        <f>SUM(C420:C434)</f>
        <v>7963586.3399999999</v>
      </c>
      <c r="D435" s="100">
        <f>SUM(D420:D434)</f>
        <v>15935351.130000001</v>
      </c>
      <c r="E435" s="100">
        <f>SUM(E420:E434)</f>
        <v>7971764.79</v>
      </c>
    </row>
    <row r="437" spans="2:5" ht="1.2" customHeight="1" x14ac:dyDescent="0.25"/>
    <row r="438" spans="2:5" ht="1.2" customHeight="1" x14ac:dyDescent="0.25"/>
    <row r="440" spans="2:5" ht="24" customHeight="1" x14ac:dyDescent="0.25">
      <c r="B440" s="97" t="s">
        <v>310</v>
      </c>
      <c r="C440" s="75" t="s">
        <v>47</v>
      </c>
      <c r="D440" s="19" t="s">
        <v>311</v>
      </c>
    </row>
    <row r="441" spans="2:5" x14ac:dyDescent="0.25">
      <c r="B441" s="48" t="s">
        <v>312</v>
      </c>
      <c r="C441" s="111">
        <v>0</v>
      </c>
      <c r="D441" s="21"/>
      <c r="E441" s="35"/>
    </row>
    <row r="442" spans="2:5" x14ac:dyDescent="0.25">
      <c r="B442" s="50" t="s">
        <v>313</v>
      </c>
      <c r="C442" s="29">
        <v>1166710.1499999999</v>
      </c>
      <c r="D442" s="23"/>
      <c r="E442" s="35"/>
    </row>
    <row r="443" spans="2:5" x14ac:dyDescent="0.25">
      <c r="B443" s="22" t="s">
        <v>314</v>
      </c>
      <c r="C443" s="117">
        <f>SUM(C441:C442)</f>
        <v>1166710.1499999999</v>
      </c>
      <c r="D443" s="23"/>
      <c r="E443" s="35"/>
    </row>
    <row r="444" spans="2:5" x14ac:dyDescent="0.25">
      <c r="B444" s="50" t="s">
        <v>315</v>
      </c>
      <c r="C444" s="29">
        <v>59044</v>
      </c>
      <c r="D444" s="23"/>
      <c r="E444" s="35"/>
    </row>
    <row r="445" spans="2:5" x14ac:dyDescent="0.25">
      <c r="B445" s="50" t="s">
        <v>316</v>
      </c>
      <c r="C445" s="38">
        <v>0</v>
      </c>
      <c r="D445" s="23"/>
      <c r="E445" s="35"/>
    </row>
    <row r="446" spans="2:5" x14ac:dyDescent="0.25">
      <c r="B446" s="50" t="s">
        <v>317</v>
      </c>
      <c r="C446" s="38">
        <v>0</v>
      </c>
      <c r="D446" s="23"/>
      <c r="E446" s="35"/>
    </row>
    <row r="447" spans="2:5" x14ac:dyDescent="0.25">
      <c r="B447" s="50" t="s">
        <v>318</v>
      </c>
      <c r="C447" s="38">
        <v>0</v>
      </c>
      <c r="D447" s="23"/>
      <c r="E447" s="35"/>
    </row>
    <row r="448" spans="2:5" x14ac:dyDescent="0.25">
      <c r="B448" s="50" t="s">
        <v>319</v>
      </c>
      <c r="C448" s="38">
        <v>0</v>
      </c>
      <c r="D448" s="23"/>
      <c r="E448" s="35"/>
    </row>
    <row r="449" spans="2:8" x14ac:dyDescent="0.25">
      <c r="B449" s="22" t="s">
        <v>320</v>
      </c>
      <c r="C449" s="117">
        <f>SUM(C444:C448)</f>
        <v>59044</v>
      </c>
      <c r="D449" s="23"/>
      <c r="E449" s="35"/>
    </row>
    <row r="450" spans="2:8" ht="6.6" customHeight="1" x14ac:dyDescent="0.25">
      <c r="B450" s="24"/>
      <c r="C450" s="41"/>
      <c r="D450" s="25"/>
      <c r="E450" s="35"/>
    </row>
    <row r="451" spans="2:8" ht="18" customHeight="1" x14ac:dyDescent="0.25">
      <c r="C451" s="78">
        <f>C443+C449</f>
        <v>1225754.1499999999</v>
      </c>
      <c r="D451" s="19"/>
    </row>
    <row r="452" spans="2:8" ht="18" customHeight="1" x14ac:dyDescent="0.25">
      <c r="C452" s="108"/>
      <c r="D452" s="61"/>
      <c r="H452" s="17"/>
    </row>
    <row r="453" spans="2:8" ht="18" customHeight="1" x14ac:dyDescent="0.25">
      <c r="C453" s="108"/>
      <c r="D453" s="61"/>
    </row>
    <row r="455" spans="2:8" x14ac:dyDescent="0.25">
      <c r="B455" s="13" t="s">
        <v>321</v>
      </c>
    </row>
    <row r="456" spans="2:8" ht="12" customHeight="1" x14ac:dyDescent="0.25">
      <c r="B456" s="13" t="s">
        <v>322</v>
      </c>
    </row>
    <row r="457" spans="2:8" x14ac:dyDescent="0.25">
      <c r="B457" s="118" t="s">
        <v>323</v>
      </c>
      <c r="C457" s="119"/>
      <c r="D457" s="119"/>
      <c r="E457" s="120"/>
    </row>
    <row r="458" spans="2:8" x14ac:dyDescent="0.25">
      <c r="B458" s="121" t="s">
        <v>324</v>
      </c>
      <c r="C458" s="122"/>
      <c r="D458" s="122"/>
      <c r="E458" s="123"/>
      <c r="G458" s="124"/>
    </row>
    <row r="459" spans="2:8" x14ac:dyDescent="0.25">
      <c r="B459" s="125" t="s">
        <v>325</v>
      </c>
      <c r="C459" s="126"/>
      <c r="D459" s="126"/>
      <c r="E459" s="127"/>
      <c r="G459" s="124"/>
    </row>
    <row r="460" spans="2:8" x14ac:dyDescent="0.25">
      <c r="B460" s="128" t="s">
        <v>326</v>
      </c>
      <c r="C460" s="129"/>
      <c r="E460" s="130">
        <v>37851072.659999996</v>
      </c>
      <c r="G460" s="124"/>
      <c r="H460" s="17"/>
    </row>
    <row r="461" spans="2:8" x14ac:dyDescent="0.25">
      <c r="B461" s="131"/>
      <c r="C461" s="131"/>
      <c r="G461" s="124"/>
    </row>
    <row r="462" spans="2:8" x14ac:dyDescent="0.25">
      <c r="B462" s="132" t="s">
        <v>327</v>
      </c>
      <c r="C462" s="132"/>
      <c r="D462" s="133"/>
      <c r="E462" s="134">
        <f>SUM(D462:D467)</f>
        <v>169683.55</v>
      </c>
    </row>
    <row r="463" spans="2:8" x14ac:dyDescent="0.25">
      <c r="B463" s="135" t="s">
        <v>328</v>
      </c>
      <c r="C463" s="135"/>
      <c r="D463" s="134">
        <v>0</v>
      </c>
      <c r="E463" s="136"/>
    </row>
    <row r="464" spans="2:8" x14ac:dyDescent="0.25">
      <c r="B464" s="135" t="s">
        <v>329</v>
      </c>
      <c r="C464" s="135"/>
      <c r="D464" s="134">
        <v>0</v>
      </c>
      <c r="E464" s="136"/>
      <c r="G464" s="124"/>
    </row>
    <row r="465" spans="2:9" x14ac:dyDescent="0.25">
      <c r="B465" s="135" t="s">
        <v>330</v>
      </c>
      <c r="C465" s="135"/>
      <c r="D465" s="134">
        <v>0</v>
      </c>
      <c r="E465" s="136"/>
    </row>
    <row r="466" spans="2:9" x14ac:dyDescent="0.25">
      <c r="B466" s="135" t="s">
        <v>331</v>
      </c>
      <c r="C466" s="135"/>
      <c r="D466" s="134">
        <v>169683.55</v>
      </c>
      <c r="E466" s="136"/>
    </row>
    <row r="467" spans="2:9" x14ac:dyDescent="0.25">
      <c r="B467" s="137" t="s">
        <v>332</v>
      </c>
      <c r="C467" s="138"/>
      <c r="D467" s="134">
        <v>0</v>
      </c>
      <c r="E467" s="136"/>
    </row>
    <row r="468" spans="2:9" x14ac:dyDescent="0.25">
      <c r="B468" s="131"/>
      <c r="C468" s="131"/>
    </row>
    <row r="469" spans="2:9" x14ac:dyDescent="0.25">
      <c r="B469" s="132" t="s">
        <v>333</v>
      </c>
      <c r="C469" s="132"/>
      <c r="D469" s="133"/>
      <c r="E469" s="134">
        <f>SUM(D469:D473)</f>
        <v>1750000.02</v>
      </c>
    </row>
    <row r="470" spans="2:9" x14ac:dyDescent="0.25">
      <c r="B470" s="135" t="s">
        <v>334</v>
      </c>
      <c r="C470" s="135"/>
      <c r="D470" s="134">
        <v>0</v>
      </c>
      <c r="E470" s="136"/>
    </row>
    <row r="471" spans="2:9" x14ac:dyDescent="0.25">
      <c r="B471" s="135" t="s">
        <v>335</v>
      </c>
      <c r="C471" s="135"/>
      <c r="D471" s="134">
        <v>0</v>
      </c>
      <c r="E471" s="136"/>
    </row>
    <row r="472" spans="2:9" x14ac:dyDescent="0.25">
      <c r="B472" s="135" t="s">
        <v>336</v>
      </c>
      <c r="C472" s="135"/>
      <c r="D472" s="134">
        <v>0</v>
      </c>
      <c r="E472" s="136"/>
    </row>
    <row r="473" spans="2:9" x14ac:dyDescent="0.25">
      <c r="B473" s="139" t="s">
        <v>337</v>
      </c>
      <c r="C473" s="140"/>
      <c r="D473" s="134">
        <v>1750000.02</v>
      </c>
      <c r="E473" s="141"/>
      <c r="F473" s="142"/>
    </row>
    <row r="474" spans="2:9" x14ac:dyDescent="0.25">
      <c r="B474" s="131"/>
      <c r="C474" s="131"/>
    </row>
    <row r="475" spans="2:9" x14ac:dyDescent="0.25">
      <c r="B475" s="143" t="s">
        <v>338</v>
      </c>
      <c r="C475" s="143"/>
      <c r="E475" s="144">
        <f>+E460+E462-E469</f>
        <v>36270756.18999999</v>
      </c>
      <c r="F475" s="145"/>
      <c r="G475" s="146"/>
      <c r="I475" s="142"/>
    </row>
    <row r="476" spans="2:9" x14ac:dyDescent="0.25">
      <c r="B476" s="5"/>
      <c r="C476" s="5"/>
      <c r="D476" s="5"/>
      <c r="E476" s="29"/>
    </row>
    <row r="477" spans="2:9" x14ac:dyDescent="0.25">
      <c r="B477" s="118" t="s">
        <v>339</v>
      </c>
      <c r="C477" s="119"/>
      <c r="D477" s="119"/>
      <c r="E477" s="120"/>
    </row>
    <row r="478" spans="2:9" x14ac:dyDescent="0.25">
      <c r="B478" s="121" t="s">
        <v>324</v>
      </c>
      <c r="C478" s="122"/>
      <c r="D478" s="122"/>
      <c r="E478" s="123"/>
    </row>
    <row r="479" spans="2:9" x14ac:dyDescent="0.25">
      <c r="B479" s="125" t="s">
        <v>325</v>
      </c>
      <c r="C479" s="126"/>
      <c r="D479" s="126"/>
      <c r="E479" s="127"/>
    </row>
    <row r="480" spans="2:9" x14ac:dyDescent="0.25">
      <c r="B480" s="128" t="s">
        <v>340</v>
      </c>
      <c r="C480" s="129"/>
      <c r="E480" s="147">
        <v>27337531.25</v>
      </c>
      <c r="G480" s="29"/>
    </row>
    <row r="481" spans="2:8" x14ac:dyDescent="0.25">
      <c r="B481" s="131"/>
      <c r="C481" s="131"/>
    </row>
    <row r="482" spans="2:8" x14ac:dyDescent="0.25">
      <c r="B482" s="148" t="s">
        <v>341</v>
      </c>
      <c r="C482" s="148"/>
      <c r="D482" s="133"/>
      <c r="E482" s="149">
        <f>SUM(D482:D500)</f>
        <v>1225754.1499999999</v>
      </c>
    </row>
    <row r="483" spans="2:8" x14ac:dyDescent="0.25">
      <c r="B483" s="135" t="s">
        <v>342</v>
      </c>
      <c r="C483" s="135"/>
      <c r="D483" s="134">
        <v>59044</v>
      </c>
      <c r="E483" s="150"/>
    </row>
    <row r="484" spans="2:8" x14ac:dyDescent="0.25">
      <c r="B484" s="135" t="s">
        <v>343</v>
      </c>
      <c r="C484" s="135"/>
      <c r="D484" s="134">
        <v>0</v>
      </c>
      <c r="E484" s="150"/>
    </row>
    <row r="485" spans="2:8" x14ac:dyDescent="0.25">
      <c r="B485" s="135" t="s">
        <v>344</v>
      </c>
      <c r="C485" s="135"/>
      <c r="D485" s="134">
        <v>0</v>
      </c>
      <c r="E485" s="150"/>
    </row>
    <row r="486" spans="2:8" x14ac:dyDescent="0.25">
      <c r="B486" s="135" t="s">
        <v>345</v>
      </c>
      <c r="C486" s="135"/>
      <c r="D486" s="134">
        <v>0</v>
      </c>
      <c r="E486" s="150"/>
      <c r="H486" s="17"/>
    </row>
    <row r="487" spans="2:8" x14ac:dyDescent="0.25">
      <c r="B487" s="135" t="s">
        <v>346</v>
      </c>
      <c r="C487" s="135"/>
      <c r="D487" s="134">
        <v>0</v>
      </c>
      <c r="E487" s="150"/>
      <c r="G487" s="124"/>
    </row>
    <row r="488" spans="2:8" x14ac:dyDescent="0.25">
      <c r="B488" s="135" t="s">
        <v>347</v>
      </c>
      <c r="C488" s="135"/>
      <c r="D488" s="134">
        <v>0</v>
      </c>
      <c r="E488" s="150"/>
    </row>
    <row r="489" spans="2:8" x14ac:dyDescent="0.25">
      <c r="B489" s="135" t="s">
        <v>348</v>
      </c>
      <c r="C489" s="135"/>
      <c r="D489" s="134">
        <v>0</v>
      </c>
      <c r="E489" s="150"/>
      <c r="G489" s="124"/>
    </row>
    <row r="490" spans="2:8" x14ac:dyDescent="0.25">
      <c r="B490" s="135" t="s">
        <v>349</v>
      </c>
      <c r="C490" s="135"/>
      <c r="D490" s="134">
        <v>0</v>
      </c>
      <c r="E490" s="150"/>
    </row>
    <row r="491" spans="2:8" x14ac:dyDescent="0.25">
      <c r="B491" s="135" t="s">
        <v>350</v>
      </c>
      <c r="C491" s="135"/>
      <c r="D491" s="134">
        <v>0</v>
      </c>
      <c r="E491" s="150"/>
      <c r="G491" s="124"/>
    </row>
    <row r="492" spans="2:8" x14ac:dyDescent="0.25">
      <c r="B492" s="135" t="s">
        <v>351</v>
      </c>
      <c r="C492" s="135"/>
      <c r="D492" s="134">
        <v>0</v>
      </c>
      <c r="E492" s="150"/>
      <c r="G492" s="124"/>
    </row>
    <row r="493" spans="2:8" x14ac:dyDescent="0.25">
      <c r="B493" s="135" t="s">
        <v>352</v>
      </c>
      <c r="C493" s="135"/>
      <c r="D493" s="134">
        <v>1166710.1499999999</v>
      </c>
      <c r="E493" s="150"/>
      <c r="G493" s="124"/>
    </row>
    <row r="494" spans="2:8" x14ac:dyDescent="0.25">
      <c r="B494" s="135" t="s">
        <v>353</v>
      </c>
      <c r="C494" s="135"/>
      <c r="D494" s="134">
        <v>0</v>
      </c>
      <c r="E494" s="150"/>
      <c r="G494" s="124"/>
    </row>
    <row r="495" spans="2:8" x14ac:dyDescent="0.25">
      <c r="B495" s="135" t="s">
        <v>354</v>
      </c>
      <c r="C495" s="135"/>
      <c r="D495" s="134">
        <v>0</v>
      </c>
      <c r="E495" s="150"/>
      <c r="G495" s="124"/>
    </row>
    <row r="496" spans="2:8" x14ac:dyDescent="0.25">
      <c r="B496" s="135" t="s">
        <v>355</v>
      </c>
      <c r="C496" s="135"/>
      <c r="D496" s="134">
        <v>0</v>
      </c>
      <c r="E496" s="150"/>
      <c r="G496" s="151"/>
    </row>
    <row r="497" spans="2:8" x14ac:dyDescent="0.25">
      <c r="B497" s="135" t="s">
        <v>356</v>
      </c>
      <c r="C497" s="135"/>
      <c r="D497" s="134">
        <v>0</v>
      </c>
      <c r="E497" s="150"/>
      <c r="H497" s="17"/>
    </row>
    <row r="498" spans="2:8" x14ac:dyDescent="0.25">
      <c r="B498" s="135" t="s">
        <v>357</v>
      </c>
      <c r="C498" s="135"/>
      <c r="D498" s="134">
        <v>0</v>
      </c>
      <c r="E498" s="150"/>
    </row>
    <row r="499" spans="2:8" ht="12.75" customHeight="1" x14ac:dyDescent="0.25">
      <c r="B499" s="135" t="s">
        <v>358</v>
      </c>
      <c r="C499" s="135"/>
      <c r="D499" s="134">
        <v>0</v>
      </c>
      <c r="E499" s="150"/>
    </row>
    <row r="500" spans="2:8" x14ac:dyDescent="0.25">
      <c r="B500" s="152" t="s">
        <v>359</v>
      </c>
      <c r="C500" s="153"/>
      <c r="D500" s="134">
        <v>0</v>
      </c>
      <c r="E500" s="150"/>
      <c r="H500" s="17"/>
    </row>
    <row r="501" spans="2:8" x14ac:dyDescent="0.25">
      <c r="B501" s="148" t="s">
        <v>360</v>
      </c>
      <c r="C501" s="148"/>
      <c r="D501" s="154"/>
      <c r="E501" s="149">
        <f>SUM(D501:D508)</f>
        <v>0</v>
      </c>
    </row>
    <row r="502" spans="2:8" x14ac:dyDescent="0.25">
      <c r="B502" s="135" t="s">
        <v>361</v>
      </c>
      <c r="C502" s="135"/>
      <c r="D502" s="134">
        <v>0</v>
      </c>
      <c r="E502" s="150"/>
    </row>
    <row r="503" spans="2:8" x14ac:dyDescent="0.25">
      <c r="B503" s="135" t="s">
        <v>362</v>
      </c>
      <c r="C503" s="135"/>
      <c r="D503" s="134">
        <v>0</v>
      </c>
      <c r="E503" s="150"/>
    </row>
    <row r="504" spans="2:8" x14ac:dyDescent="0.25">
      <c r="B504" s="135" t="s">
        <v>363</v>
      </c>
      <c r="C504" s="135"/>
      <c r="D504" s="134">
        <v>0</v>
      </c>
      <c r="E504" s="150"/>
    </row>
    <row r="505" spans="2:8" x14ac:dyDescent="0.25">
      <c r="B505" s="135" t="s">
        <v>364</v>
      </c>
      <c r="C505" s="135"/>
      <c r="D505" s="134">
        <v>0</v>
      </c>
      <c r="E505" s="150"/>
    </row>
    <row r="506" spans="2:8" x14ac:dyDescent="0.25">
      <c r="B506" s="135" t="s">
        <v>365</v>
      </c>
      <c r="C506" s="135"/>
      <c r="D506" s="134">
        <v>0</v>
      </c>
      <c r="E506" s="150"/>
    </row>
    <row r="507" spans="2:8" x14ac:dyDescent="0.25">
      <c r="B507" s="135" t="s">
        <v>366</v>
      </c>
      <c r="C507" s="135"/>
      <c r="D507" s="134">
        <v>0</v>
      </c>
      <c r="E507" s="150"/>
    </row>
    <row r="508" spans="2:8" x14ac:dyDescent="0.25">
      <c r="B508" s="152" t="s">
        <v>367</v>
      </c>
      <c r="C508" s="153"/>
      <c r="D508" s="134">
        <v>0</v>
      </c>
      <c r="E508" s="150"/>
    </row>
    <row r="509" spans="2:8" x14ac:dyDescent="0.25">
      <c r="B509" s="155" t="s">
        <v>368</v>
      </c>
      <c r="E509" s="144">
        <f>+E480-E482+E501</f>
        <v>26111777.100000001</v>
      </c>
      <c r="F509" s="124"/>
      <c r="G509" s="124"/>
    </row>
    <row r="510" spans="2:8" x14ac:dyDescent="0.25">
      <c r="F510" s="145"/>
      <c r="G510" s="17"/>
      <c r="H510" s="17"/>
    </row>
    <row r="511" spans="2:8" x14ac:dyDescent="0.25">
      <c r="E511" s="124"/>
      <c r="F511" s="145"/>
    </row>
    <row r="512" spans="2:8" x14ac:dyDescent="0.25">
      <c r="B512" s="11" t="s">
        <v>369</v>
      </c>
      <c r="C512" s="11"/>
      <c r="D512" s="11"/>
      <c r="E512" s="11"/>
      <c r="F512" s="11"/>
    </row>
    <row r="513" spans="2:5" ht="21" customHeight="1" x14ac:dyDescent="0.25">
      <c r="B513" s="62" t="s">
        <v>370</v>
      </c>
      <c r="C513" s="63" t="s">
        <v>45</v>
      </c>
      <c r="D513" s="95" t="s">
        <v>46</v>
      </c>
      <c r="E513" s="95" t="s">
        <v>47</v>
      </c>
    </row>
    <row r="514" spans="2:5" x14ac:dyDescent="0.25">
      <c r="B514" s="48" t="s">
        <v>371</v>
      </c>
      <c r="C514" s="156">
        <v>51952613.340000004</v>
      </c>
      <c r="D514" s="111">
        <v>51952613.340000004</v>
      </c>
      <c r="E514" s="111">
        <v>51952613.340000004</v>
      </c>
    </row>
    <row r="515" spans="2:5" x14ac:dyDescent="0.25">
      <c r="B515" s="50" t="s">
        <v>372</v>
      </c>
      <c r="C515" s="157">
        <v>-32197732.420000002</v>
      </c>
      <c r="D515" s="38">
        <v>-27238892.23</v>
      </c>
      <c r="E515" s="38">
        <v>-27238892.23</v>
      </c>
    </row>
    <row r="516" spans="2:5" x14ac:dyDescent="0.25">
      <c r="B516" s="50" t="s">
        <v>373</v>
      </c>
      <c r="C516" s="157">
        <v>12864291.550000001</v>
      </c>
      <c r="D516" s="38">
        <v>13137351.550000001</v>
      </c>
      <c r="E516" s="38">
        <v>13137351.550000001</v>
      </c>
    </row>
    <row r="517" spans="2:5" x14ac:dyDescent="0.25">
      <c r="B517" s="50" t="s">
        <v>374</v>
      </c>
      <c r="C517" s="157">
        <v>-32619172.469999999</v>
      </c>
      <c r="D517" s="38">
        <v>-37851072.659999996</v>
      </c>
      <c r="E517" s="38">
        <v>-37851072.659999996</v>
      </c>
    </row>
    <row r="518" spans="2:5" x14ac:dyDescent="0.25">
      <c r="B518" s="50" t="s">
        <v>375</v>
      </c>
      <c r="C518" s="157">
        <v>-51952613.340000004</v>
      </c>
      <c r="D518" s="38">
        <v>-51952613.340000004</v>
      </c>
      <c r="E518" s="38">
        <v>-51952613.340000004</v>
      </c>
    </row>
    <row r="519" spans="2:5" x14ac:dyDescent="0.25">
      <c r="B519" s="50" t="s">
        <v>376</v>
      </c>
      <c r="C519" s="157">
        <v>35419835.43</v>
      </c>
      <c r="D519" s="38">
        <v>31342832.120000001</v>
      </c>
      <c r="E519" s="38">
        <v>31342832.120000001</v>
      </c>
    </row>
    <row r="520" spans="2:5" x14ac:dyDescent="0.25">
      <c r="B520" s="50" t="s">
        <v>377</v>
      </c>
      <c r="C520" s="157">
        <v>-12864291.550000001</v>
      </c>
      <c r="D520" s="38">
        <v>-13137351.550000001</v>
      </c>
      <c r="E520" s="38">
        <v>-13137351.550000001</v>
      </c>
    </row>
    <row r="521" spans="2:5" x14ac:dyDescent="0.25">
      <c r="B521" s="50" t="s">
        <v>378</v>
      </c>
      <c r="C521" s="157">
        <v>6881866.9100000001</v>
      </c>
      <c r="D521" s="38">
        <v>6409601.5199999996</v>
      </c>
      <c r="E521" s="38">
        <v>6409601.5199999996</v>
      </c>
    </row>
    <row r="522" spans="2:5" x14ac:dyDescent="0.25">
      <c r="B522" s="50" t="s">
        <v>379</v>
      </c>
      <c r="C522" s="157">
        <v>19750</v>
      </c>
      <c r="D522" s="38">
        <v>0</v>
      </c>
      <c r="E522" s="38">
        <v>0</v>
      </c>
    </row>
    <row r="523" spans="2:5" x14ac:dyDescent="0.25">
      <c r="B523" s="50" t="s">
        <v>380</v>
      </c>
      <c r="C523" s="157">
        <v>22495452.550000001</v>
      </c>
      <c r="D523" s="38">
        <v>27337531.25</v>
      </c>
      <c r="E523" s="38">
        <v>27337531.25</v>
      </c>
    </row>
    <row r="524" spans="2:5" x14ac:dyDescent="0.25">
      <c r="B524" s="50"/>
      <c r="C524" s="157"/>
      <c r="D524" s="38"/>
      <c r="E524" s="38"/>
    </row>
    <row r="525" spans="2:5" x14ac:dyDescent="0.25">
      <c r="B525" s="50"/>
      <c r="C525" s="157"/>
      <c r="D525" s="38"/>
      <c r="E525" s="38"/>
    </row>
    <row r="526" spans="2:5" x14ac:dyDescent="0.25">
      <c r="B526" s="24"/>
      <c r="C526" s="157"/>
      <c r="D526" s="38"/>
      <c r="E526" s="38"/>
    </row>
    <row r="527" spans="2:5" ht="21" customHeight="1" x14ac:dyDescent="0.25">
      <c r="C527" s="100">
        <f>SUM(C514:C525)</f>
        <v>0</v>
      </c>
      <c r="D527" s="100">
        <f>SUM(D514:D525)</f>
        <v>0</v>
      </c>
      <c r="E527" s="100">
        <f>SUM(E514:E525)</f>
        <v>0</v>
      </c>
    </row>
    <row r="529" spans="2:2" x14ac:dyDescent="0.25">
      <c r="B529" s="1" t="s">
        <v>381</v>
      </c>
    </row>
    <row r="530" spans="2:2" ht="12" customHeight="1" x14ac:dyDescent="0.25"/>
    <row r="531" spans="2:2" ht="12" customHeight="1" x14ac:dyDescent="0.25"/>
    <row r="532" spans="2:2" ht="12" customHeight="1" x14ac:dyDescent="0.25"/>
    <row r="533" spans="2:2" ht="12" customHeight="1" x14ac:dyDescent="0.25"/>
  </sheetData>
  <mergeCells count="64">
    <mergeCell ref="B506:C506"/>
    <mergeCell ref="B507:C507"/>
    <mergeCell ref="B508:C508"/>
    <mergeCell ref="B512:F512"/>
    <mergeCell ref="B500:C500"/>
    <mergeCell ref="B501:C501"/>
    <mergeCell ref="B502:C502"/>
    <mergeCell ref="B503:C503"/>
    <mergeCell ref="B504:C504"/>
    <mergeCell ref="B505:C505"/>
    <mergeCell ref="B494:C494"/>
    <mergeCell ref="B495:C495"/>
    <mergeCell ref="B496:C496"/>
    <mergeCell ref="B497:C497"/>
    <mergeCell ref="B498:C498"/>
    <mergeCell ref="B499:C499"/>
    <mergeCell ref="B488:C488"/>
    <mergeCell ref="B489:C489"/>
    <mergeCell ref="B490:C490"/>
    <mergeCell ref="B491:C491"/>
    <mergeCell ref="B492:C492"/>
    <mergeCell ref="B493:C493"/>
    <mergeCell ref="B482:C482"/>
    <mergeCell ref="B483:C483"/>
    <mergeCell ref="B484:C484"/>
    <mergeCell ref="B485:C485"/>
    <mergeCell ref="B486:C486"/>
    <mergeCell ref="B487:C487"/>
    <mergeCell ref="B475:C475"/>
    <mergeCell ref="B477:E477"/>
    <mergeCell ref="B478:E478"/>
    <mergeCell ref="B479:E479"/>
    <mergeCell ref="B480:C480"/>
    <mergeCell ref="B481:C481"/>
    <mergeCell ref="B469:C469"/>
    <mergeCell ref="B470:C470"/>
    <mergeCell ref="B471:C471"/>
    <mergeCell ref="B472:C472"/>
    <mergeCell ref="B473:C473"/>
    <mergeCell ref="B474:C474"/>
    <mergeCell ref="B463:C463"/>
    <mergeCell ref="B464:C464"/>
    <mergeCell ref="B465:C465"/>
    <mergeCell ref="B466:C466"/>
    <mergeCell ref="B467:C467"/>
    <mergeCell ref="B468:C468"/>
    <mergeCell ref="B457:E457"/>
    <mergeCell ref="B458:E458"/>
    <mergeCell ref="B459:E459"/>
    <mergeCell ref="B460:C460"/>
    <mergeCell ref="B461:C461"/>
    <mergeCell ref="B462:C462"/>
    <mergeCell ref="D207:E207"/>
    <mergeCell ref="D215:E215"/>
    <mergeCell ref="D225:E225"/>
    <mergeCell ref="D263:E263"/>
    <mergeCell ref="D273:E273"/>
    <mergeCell ref="F368:G368"/>
    <mergeCell ref="A2:H2"/>
    <mergeCell ref="A3:H3"/>
    <mergeCell ref="A4:H4"/>
    <mergeCell ref="A9:H9"/>
    <mergeCell ref="D78:E78"/>
    <mergeCell ref="D199:E199"/>
  </mergeCells>
  <dataValidations count="4">
    <dataValidation allowBlank="1" showInputMessage="1" showErrorMessage="1" prompt="Especificar origen de dicho recurso: Federal, Estatal, Municipal, Particulares." sqref="D195 D203 D211" xr:uid="{0CFB3420-90D4-42EB-B40B-CA0E385E06F6}"/>
    <dataValidation allowBlank="1" showInputMessage="1" showErrorMessage="1" prompt="Características cualitativas significativas que les impacten financieramente." sqref="D161:E161 E195 E203 E211" xr:uid="{6CF35371-A723-4A82-B6E7-73AC2483758B}"/>
    <dataValidation allowBlank="1" showInputMessage="1" showErrorMessage="1" prompt="Corresponde al número de la cuenta de acuerdo al Plan de Cuentas emitido por el CONAC (DOF 22/11/2010)." sqref="B161" xr:uid="{3EB5BF0E-A8C8-40ED-9DD3-C5A2C8F76590}"/>
    <dataValidation allowBlank="1" showInputMessage="1" showErrorMessage="1" prompt="Saldo final del periodo que corresponde la cuenta pública presentada (mensual:  enero, febrero, marzo, etc.; trimestral: 1er, 2do, 3ro. o 4to.)." sqref="C161 C195 C203 C211" xr:uid="{1809B4FC-A3EB-44FB-9949-0AF17EF664D7}"/>
  </dataValidations>
  <pageMargins left="0.59055118110236227" right="0.59055118110236227" top="0.59055118110236227" bottom="0.59055118110236227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2021-07-29T21:38:08Z</cp:lastPrinted>
  <dcterms:created xsi:type="dcterms:W3CDTF">2021-07-29T21:36:41Z</dcterms:created>
  <dcterms:modified xsi:type="dcterms:W3CDTF">2021-07-29T21:38:44Z</dcterms:modified>
</cp:coreProperties>
</file>